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480" windowHeight="10230" tabRatio="584"/>
  </bookViews>
  <sheets>
    <sheet name="органы управления " sheetId="9" r:id="rId1"/>
    <sheet name="образование+молодежка" sheetId="2" r:id="rId2"/>
    <sheet name="культура" sheetId="4" r:id="rId3"/>
    <sheet name="физ-ра" sheetId="6" r:id="rId4"/>
    <sheet name="прочие.." sheetId="7" r:id="rId5"/>
    <sheet name="свод приложение 6" sheetId="10" state="hidden" r:id="rId6"/>
    <sheet name="Лист1" sheetId="11" r:id="rId7"/>
  </sheets>
  <definedNames>
    <definedName name="_xlnm._FilterDatabase" localSheetId="0" hidden="1">'органы управления '!$A$19:$X$24</definedName>
    <definedName name="_xlnm.Print_Titles" localSheetId="1">'образование+молодежка'!$18:$18</definedName>
    <definedName name="_xlnm.Print_Area" localSheetId="2">культура!$A$1:$X$32</definedName>
    <definedName name="_xlnm.Print_Area" localSheetId="1">'образование+молодежка'!$B$1:$X$29</definedName>
    <definedName name="_xlnm.Print_Area" localSheetId="0">'органы управления '!$A$1:$X$24</definedName>
    <definedName name="_xlnm.Print_Area" localSheetId="4">прочие..!$A$2:$X$35</definedName>
    <definedName name="_xlnm.Print_Area" localSheetId="3">'физ-ра'!$A$1:$X$29</definedName>
  </definedNames>
  <calcPr calcId="125725"/>
</workbook>
</file>

<file path=xl/calcChain.xml><?xml version="1.0" encoding="utf-8"?>
<calcChain xmlns="http://schemas.openxmlformats.org/spreadsheetml/2006/main">
  <c r="O30" i="4"/>
  <c r="N30"/>
  <c r="M30"/>
  <c r="G30"/>
  <c r="G26" s="1"/>
  <c r="G24" s="1"/>
  <c r="G22" s="1"/>
  <c r="E30"/>
  <c r="O29"/>
  <c r="N29"/>
  <c r="M29"/>
  <c r="O28"/>
  <c r="N28"/>
  <c r="M28"/>
  <c r="O27"/>
  <c r="O26" s="1"/>
  <c r="N27"/>
  <c r="M27"/>
  <c r="X26"/>
  <c r="W26"/>
  <c r="W24" s="1"/>
  <c r="V26"/>
  <c r="U26"/>
  <c r="U24" s="1"/>
  <c r="U22" s="1"/>
  <c r="T26"/>
  <c r="R26"/>
  <c r="R24" s="1"/>
  <c r="Q26"/>
  <c r="Q24" s="1"/>
  <c r="P26"/>
  <c r="P24" s="1"/>
  <c r="L26"/>
  <c r="L24" s="1"/>
  <c r="L22" s="1"/>
  <c r="K26"/>
  <c r="K24" s="1"/>
  <c r="K22" s="1"/>
  <c r="J26"/>
  <c r="J24" s="1"/>
  <c r="J22" s="1"/>
  <c r="I26"/>
  <c r="I24" s="1"/>
  <c r="I22" s="1"/>
  <c r="H26"/>
  <c r="H24" s="1"/>
  <c r="H22" s="1"/>
  <c r="F26"/>
  <c r="F24" s="1"/>
  <c r="F22" s="1"/>
  <c r="E26"/>
  <c r="E24" s="1"/>
  <c r="E22" s="1"/>
  <c r="D26"/>
  <c r="D24" s="1"/>
  <c r="D22" s="1"/>
  <c r="O25"/>
  <c r="N25"/>
  <c r="M25"/>
  <c r="X24"/>
  <c r="V24"/>
  <c r="T24"/>
  <c r="T22" s="1"/>
  <c r="X23"/>
  <c r="R23" s="1"/>
  <c r="W23"/>
  <c r="V23"/>
  <c r="P23" s="1"/>
  <c r="Q23"/>
  <c r="N23" s="1"/>
  <c r="V22"/>
  <c r="M26" l="1"/>
  <c r="W22"/>
  <c r="N26"/>
  <c r="N24" s="1"/>
  <c r="N22" s="1"/>
  <c r="M24"/>
  <c r="O24"/>
  <c r="R22"/>
  <c r="O23"/>
  <c r="M23"/>
  <c r="M22" s="1"/>
  <c r="P22"/>
  <c r="X22"/>
  <c r="Q22"/>
  <c r="O22" l="1"/>
  <c r="N26" i="6"/>
  <c r="P26"/>
  <c r="P23" s="1"/>
  <c r="P21" s="1"/>
  <c r="O26"/>
  <c r="I26"/>
  <c r="H26" s="1"/>
  <c r="H23" s="1"/>
  <c r="G26"/>
  <c r="G23" s="1"/>
  <c r="E26"/>
  <c r="D26" s="1"/>
  <c r="D23" s="1"/>
  <c r="O25"/>
  <c r="N25"/>
  <c r="M25"/>
  <c r="O24"/>
  <c r="N24"/>
  <c r="M24"/>
  <c r="K23"/>
  <c r="K21" s="1"/>
  <c r="J24"/>
  <c r="X23"/>
  <c r="X21" s="1"/>
  <c r="W23"/>
  <c r="W21" s="1"/>
  <c r="W19" s="1"/>
  <c r="U23"/>
  <c r="U21" s="1"/>
  <c r="T23"/>
  <c r="T21" s="1"/>
  <c r="S23"/>
  <c r="S21" s="1"/>
  <c r="R23"/>
  <c r="R21" s="1"/>
  <c r="Q23"/>
  <c r="Q21" s="1"/>
  <c r="J23"/>
  <c r="J21" s="1"/>
  <c r="I23"/>
  <c r="E23"/>
  <c r="O22"/>
  <c r="N22"/>
  <c r="M22"/>
  <c r="I21"/>
  <c r="H21"/>
  <c r="G21"/>
  <c r="F21"/>
  <c r="E21"/>
  <c r="D21"/>
  <c r="O20"/>
  <c r="N20"/>
  <c r="M20"/>
  <c r="X19"/>
  <c r="U19"/>
  <c r="T19"/>
  <c r="S19"/>
  <c r="R19"/>
  <c r="Q19"/>
  <c r="P19"/>
  <c r="J19"/>
  <c r="I19"/>
  <c r="H19"/>
  <c r="G19"/>
  <c r="F19"/>
  <c r="E19"/>
  <c r="D19"/>
  <c r="O23" l="1"/>
  <c r="O21" s="1"/>
  <c r="O19" s="1"/>
  <c r="L23"/>
  <c r="L21" s="1"/>
  <c r="L19" s="1"/>
  <c r="N23"/>
  <c r="N21" s="1"/>
  <c r="N19" s="1"/>
  <c r="F26"/>
  <c r="F23" s="1"/>
  <c r="K19"/>
  <c r="W18" i="7" l="1"/>
  <c r="I18"/>
  <c r="T18"/>
  <c r="V18"/>
  <c r="J18"/>
  <c r="X18"/>
  <c r="G18"/>
  <c r="H18"/>
  <c r="K18"/>
  <c r="F18"/>
  <c r="L18"/>
  <c r="X1" l="1"/>
  <c r="J1"/>
  <c r="H1"/>
  <c r="F1"/>
  <c r="D18" l="1"/>
  <c r="W1"/>
  <c r="D1"/>
  <c r="T1"/>
  <c r="E18" l="1"/>
  <c r="I1"/>
  <c r="L1"/>
  <c r="K1"/>
  <c r="U18" l="1"/>
  <c r="S18" l="1"/>
  <c r="U1"/>
  <c r="E1" l="1"/>
  <c r="G1"/>
  <c r="S1"/>
  <c r="R18" l="1"/>
  <c r="O1" l="1"/>
  <c r="O18"/>
  <c r="R1"/>
  <c r="M18" l="1"/>
  <c r="P18" l="1"/>
  <c r="P1"/>
  <c r="Q1" l="1"/>
  <c r="Q18"/>
  <c r="N18" l="1"/>
  <c r="N1"/>
  <c r="V23" i="6" l="1"/>
  <c r="V21" s="1"/>
  <c r="V19" s="1"/>
  <c r="M26"/>
  <c r="M23" s="1"/>
  <c r="M21" s="1"/>
  <c r="M19" s="1"/>
  <c r="V1" i="7" l="1"/>
  <c r="M1"/>
</calcChain>
</file>

<file path=xl/sharedStrings.xml><?xml version="1.0" encoding="utf-8"?>
<sst xmlns="http://schemas.openxmlformats.org/spreadsheetml/2006/main" count="343" uniqueCount="113">
  <si>
    <t>Категории  работающего персонала</t>
  </si>
  <si>
    <t>01</t>
  </si>
  <si>
    <t>02</t>
  </si>
  <si>
    <t>Всего - по      учреждениям (организациям)</t>
  </si>
  <si>
    <t>учреждения общего образования</t>
  </si>
  <si>
    <t xml:space="preserve">учреждения дополнительного образования детей      </t>
  </si>
  <si>
    <t xml:space="preserve">учреждения дошкольного образования      </t>
  </si>
  <si>
    <t xml:space="preserve">учреждения повышения квалификации и переподготовки кадров      </t>
  </si>
  <si>
    <t>библиотеки</t>
  </si>
  <si>
    <t>музеи</t>
  </si>
  <si>
    <t>(наименование  министерства)</t>
  </si>
  <si>
    <t>(наименование  минитстерства, управления, комитета)</t>
  </si>
  <si>
    <t>на отчетную дату</t>
  </si>
  <si>
    <t xml:space="preserve">по категориям работающих </t>
  </si>
  <si>
    <t>казенные учреждения</t>
  </si>
  <si>
    <t>бюджетные учреждения</t>
  </si>
  <si>
    <t>автономные учреждения</t>
  </si>
  <si>
    <t>уточненные плановые назначения на отчетную дату</t>
  </si>
  <si>
    <t>1</t>
  </si>
  <si>
    <t>2</t>
  </si>
  <si>
    <t>3</t>
  </si>
  <si>
    <t>4</t>
  </si>
  <si>
    <t>5</t>
  </si>
  <si>
    <t>Примечание: данные по строке 01 должны соответствовать данным по строке 02.</t>
  </si>
  <si>
    <t>Детско-юношеские спортивные школы</t>
  </si>
  <si>
    <t>Центры спортивной подготовки</t>
  </si>
  <si>
    <t>Наименование</t>
  </si>
  <si>
    <t>кассовое исполнение на отчетную дату</t>
  </si>
  <si>
    <t>в том числе по  источникам финансирования</t>
  </si>
  <si>
    <t>средства от платных услуг, аренды, целевых и иных поступлений</t>
  </si>
  <si>
    <t>Из стр. 01 по типам учреждений (организаций):</t>
  </si>
  <si>
    <t>Расходы на оплату труда (КОСГУ 211), тыс. руб.</t>
  </si>
  <si>
    <t>Среднесписочная численность (чел.)</t>
  </si>
  <si>
    <t>Утверждено по штатному расписанию (шт.ед.)</t>
  </si>
  <si>
    <t>Фактически занято штатных единиц (шт.ед.)</t>
  </si>
  <si>
    <t>Приложение  1</t>
  </si>
  <si>
    <t>ИНФОРМАЦИЯ</t>
  </si>
  <si>
    <t>Приложение  2</t>
  </si>
  <si>
    <t>Приложение  4</t>
  </si>
  <si>
    <t>Приложение  3</t>
  </si>
  <si>
    <t>Приложение  5</t>
  </si>
  <si>
    <t>х</t>
  </si>
  <si>
    <t>на 01.01.201_ г.</t>
  </si>
  <si>
    <t>плановые назначения на 01.01.201_ г.</t>
  </si>
  <si>
    <t>на 
01.01.201_ г.</t>
  </si>
  <si>
    <t>Расходы на осуществление деятельности муниципальных учреждений за счет всех источников финансирования (КОСГУ 210-340), тыс. руб.</t>
  </si>
  <si>
    <t>учреждения молодежной политики</t>
  </si>
  <si>
    <t>прочие учреждения физкультуры и спорта</t>
  </si>
  <si>
    <t>собственные средства бюджета города</t>
  </si>
  <si>
    <t>средства, поступившие из других бюджетов бюджетной системы Российской Федерации</t>
  </si>
  <si>
    <t>средства от платных услуг,целевых и иных поступлений</t>
  </si>
  <si>
    <t>Всего  по главному распорядителю</t>
  </si>
  <si>
    <t>лица, замещающие муниципальные должности</t>
  </si>
  <si>
    <t>муниципальные служащие</t>
  </si>
  <si>
    <t>работники, замещающие должности не являющиеся должностями  муниципальной службы</t>
  </si>
  <si>
    <t>1. Сведения о численности работников органов местного</t>
  </si>
  <si>
    <t xml:space="preserve"> самоуправления города Ставрополя и фактических затратах на их </t>
  </si>
  <si>
    <t>денежное содержание на ____________</t>
  </si>
  <si>
    <t>Фактические затраты на денежное содержание работников органов местного самоуправления (тыс.руб.)</t>
  </si>
  <si>
    <t>2. Сведения о численности работников муниципальных учреждений</t>
  </si>
  <si>
    <t>города Ставрополя и фактических затратах на их денежное</t>
  </si>
  <si>
    <t>содержание на____________</t>
  </si>
  <si>
    <t>Итого:</t>
  </si>
  <si>
    <t>Приложение 6</t>
  </si>
  <si>
    <t>Среднесписочная численность работников органов местного самоуправления (чел.)</t>
  </si>
  <si>
    <t xml:space="preserve"> муниципальные служащие</t>
  </si>
  <si>
    <t>Среднесписочная численность работников подведомственных учреждений (с учетом внешних совместителей)                                      чел.</t>
  </si>
  <si>
    <t>Фактические затраты на денежное содержание работников муниципальных учреждений (с учетом внешних совместителей) тыс. руб.</t>
  </si>
  <si>
    <t>Наименование главного распорядителя бюджетных средств</t>
  </si>
  <si>
    <t>Расходы на осуществление деятельности органов местного самоуправления города Ставрополя  за счет всех источников финансирования (КОСГУ 210-340),  тыс. руб.</t>
  </si>
  <si>
    <t>к Порядку проведения мониторинга состояния численности</t>
  </si>
  <si>
    <t xml:space="preserve"> муниципальных служащих города Ставрополя и работников</t>
  </si>
  <si>
    <t xml:space="preserve"> расходов на содержание органов местного самоуправления </t>
  </si>
  <si>
    <t>и муниципальных учреждений города Ставрополя</t>
  </si>
  <si>
    <t>муниципальных учреждений города Ставрополя, а также</t>
  </si>
  <si>
    <t xml:space="preserve"> муниципальных служащих органа местного самоуправления города </t>
  </si>
  <si>
    <t xml:space="preserve">Ставрополя и работников муниципальных учреждений города Ставрополя, </t>
  </si>
  <si>
    <t xml:space="preserve">а также расходов на содержание органов местного самоуправления  </t>
  </si>
  <si>
    <t xml:space="preserve">о численности и фактических затратах на денежное содержание работников органа местного самоуправления </t>
  </si>
  <si>
    <t xml:space="preserve"> города Ставрополя, а также расходах на содержание органов местного самоуправления города Ставрополя</t>
  </si>
  <si>
    <t>работники, осуществляющие профессиональную деятельность по профессиям рабочих</t>
  </si>
  <si>
    <t xml:space="preserve">о численности и фактических затратах на денежное содержание работников  муниципальных учреждений города </t>
  </si>
  <si>
    <t>Ставрополя, а также расходах на содержание указанных учреждений в сфере образования и молодежной политики</t>
  </si>
  <si>
    <t>Ставрополя, а также расходах на содержание указанных учреждений  в сфере культуры, искусства и кинематографии</t>
  </si>
  <si>
    <t>Ставрополя, а также расходах на содержание указанных учреждений  в сфере физической культуры и спорта</t>
  </si>
  <si>
    <t>Ставрополя, а также расходах на содержание указанных учреждений  в сфере ___________________________</t>
  </si>
  <si>
    <t xml:space="preserve">                                                                     (иные)</t>
  </si>
  <si>
    <t>мку мфц</t>
  </si>
  <si>
    <t>мку хуагс</t>
  </si>
  <si>
    <t>6</t>
  </si>
  <si>
    <t xml:space="preserve">прочие учреждения </t>
  </si>
  <si>
    <t>МБУ "ЕЦДС" пассажирского транспорта" г.Ставрополя</t>
  </si>
  <si>
    <t>МБУ "Ставропольское городское лесничество"</t>
  </si>
  <si>
    <t>СВОД</t>
  </si>
  <si>
    <t>МКУ "Служба спасения" города Ставрополя</t>
  </si>
  <si>
    <t>МКУ "ЕДДС" города Ставрополя</t>
  </si>
  <si>
    <t>Комитет культуры и молодежной политики администрации города Ставрополя</t>
  </si>
  <si>
    <t>плановые назначения на 01.01.2017 г.</t>
  </si>
  <si>
    <t xml:space="preserve">культурно-досуговые организации </t>
  </si>
  <si>
    <t xml:space="preserve">прочие учреждения культуры </t>
  </si>
  <si>
    <t>МБУ "Транссигнал"</t>
  </si>
  <si>
    <t>на
01.01.2019 г.</t>
  </si>
  <si>
    <t>плановые назначения на 01.01.2019 г.</t>
  </si>
  <si>
    <t>7</t>
  </si>
  <si>
    <t>8</t>
  </si>
  <si>
    <t>9</t>
  </si>
  <si>
    <t>10</t>
  </si>
  <si>
    <t>11</t>
  </si>
  <si>
    <t>МКУ "УКС " города Ставрополя</t>
  </si>
  <si>
    <t>12</t>
  </si>
  <si>
    <t>на 01.01.2021 г.</t>
  </si>
  <si>
    <t>плановые назначения на 01.01.2021г.</t>
  </si>
  <si>
    <t>за 2021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</si>
</sst>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"/>
  </numFmts>
  <fonts count="37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6"/>
      <name val="Arial Cyr"/>
      <charset val="204"/>
    </font>
    <font>
      <b/>
      <u/>
      <sz val="16"/>
      <name val="Times New Roman"/>
      <family val="1"/>
      <charset val="204"/>
    </font>
    <font>
      <b/>
      <sz val="15.5"/>
      <name val="Times New Roman"/>
      <family val="1"/>
      <charset val="204"/>
    </font>
    <font>
      <sz val="15.5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164" fontId="14" fillId="0" borderId="0" xfId="1" applyFont="1" applyAlignment="1">
      <alignment wrapText="1"/>
    </xf>
    <xf numFmtId="0" fontId="12" fillId="0" borderId="0" xfId="0" applyFont="1"/>
    <xf numFmtId="0" fontId="0" fillId="2" borderId="0" xfId="0" applyFill="1"/>
    <xf numFmtId="0" fontId="1" fillId="2" borderId="1" xfId="0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8" fillId="2" borderId="0" xfId="0" applyFont="1" applyFill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7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9" fillId="2" borderId="0" xfId="0" applyFont="1" applyFill="1"/>
    <xf numFmtId="0" fontId="19" fillId="2" borderId="0" xfId="0" applyFont="1" applyFill="1" applyAlignment="1"/>
    <xf numFmtId="0" fontId="1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9" fillId="2" borderId="13" xfId="0" applyFont="1" applyFill="1" applyBorder="1" applyAlignment="1">
      <alignment horizontal="center" vertical="top" wrapText="1"/>
    </xf>
    <xf numFmtId="49" fontId="19" fillId="2" borderId="13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" fontId="19" fillId="2" borderId="0" xfId="0" applyNumberFormat="1" applyFont="1" applyFill="1"/>
    <xf numFmtId="0" fontId="0" fillId="2" borderId="0" xfId="0" applyFont="1" applyFill="1"/>
    <xf numFmtId="0" fontId="25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0" fontId="35" fillId="2" borderId="0" xfId="0" applyFont="1" applyFill="1"/>
    <xf numFmtId="0" fontId="35" fillId="2" borderId="0" xfId="0" applyFont="1" applyFill="1" applyAlignment="1">
      <alignment horizontal="center"/>
    </xf>
    <xf numFmtId="4" fontId="27" fillId="2" borderId="0" xfId="0" applyNumberFormat="1" applyFont="1" applyFill="1"/>
    <xf numFmtId="0" fontId="6" fillId="2" borderId="0" xfId="0" applyFont="1" applyFill="1"/>
    <xf numFmtId="0" fontId="29" fillId="0" borderId="1" xfId="0" applyFont="1" applyBorder="1" applyAlignment="1">
      <alignment vertical="top" wrapText="1"/>
    </xf>
    <xf numFmtId="4" fontId="29" fillId="0" borderId="1" xfId="0" applyNumberFormat="1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4" fontId="29" fillId="0" borderId="5" xfId="0" applyNumberFormat="1" applyFont="1" applyBorder="1" applyAlignment="1">
      <alignment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5" fillId="2" borderId="16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49" fontId="1" fillId="2" borderId="34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21" fillId="2" borderId="19" xfId="0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1" fillId="2" borderId="3" xfId="0" applyNumberFormat="1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center" wrapText="1"/>
    </xf>
    <xf numFmtId="4" fontId="28" fillId="2" borderId="7" xfId="0" applyNumberFormat="1" applyFont="1" applyFill="1" applyBorder="1" applyAlignment="1">
      <alignment horizontal="center" vertical="top" wrapText="1"/>
    </xf>
    <xf numFmtId="164" fontId="32" fillId="2" borderId="7" xfId="2" applyFont="1" applyFill="1" applyBorder="1" applyAlignment="1">
      <alignment vertical="center" wrapText="1"/>
    </xf>
    <xf numFmtId="4" fontId="32" fillId="2" borderId="7" xfId="0" applyNumberFormat="1" applyFont="1" applyFill="1" applyBorder="1" applyAlignment="1">
      <alignment vertical="center" wrapText="1"/>
    </xf>
    <xf numFmtId="4" fontId="32" fillId="2" borderId="11" xfId="0" applyNumberFormat="1" applyFont="1" applyFill="1" applyBorder="1" applyAlignment="1">
      <alignment vertical="center" wrapText="1"/>
    </xf>
    <xf numFmtId="164" fontId="33" fillId="2" borderId="1" xfId="2" applyFont="1" applyFill="1" applyBorder="1" applyAlignment="1">
      <alignment vertical="center" wrapText="1"/>
    </xf>
    <xf numFmtId="164" fontId="33" fillId="2" borderId="1" xfId="2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vertical="center" wrapText="1"/>
    </xf>
    <xf numFmtId="4" fontId="33" fillId="2" borderId="1" xfId="2" applyNumberFormat="1" applyFont="1" applyFill="1" applyBorder="1" applyAlignment="1">
      <alignment vertical="center" wrapText="1"/>
    </xf>
    <xf numFmtId="164" fontId="33" fillId="2" borderId="5" xfId="2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vertical="top" wrapText="1"/>
    </xf>
    <xf numFmtId="4" fontId="30" fillId="0" borderId="1" xfId="0" applyNumberFormat="1" applyFont="1" applyFill="1" applyBorder="1" applyAlignment="1">
      <alignment vertical="top"/>
    </xf>
    <xf numFmtId="4" fontId="30" fillId="0" borderId="1" xfId="0" applyNumberFormat="1" applyFont="1" applyBorder="1" applyAlignment="1">
      <alignment vertical="top"/>
    </xf>
    <xf numFmtId="4" fontId="30" fillId="0" borderId="8" xfId="0" applyNumberFormat="1" applyFont="1" applyBorder="1" applyAlignment="1">
      <alignment vertical="top"/>
    </xf>
    <xf numFmtId="4" fontId="30" fillId="0" borderId="2" xfId="0" applyNumberFormat="1" applyFont="1" applyBorder="1" applyAlignment="1">
      <alignment vertical="top"/>
    </xf>
    <xf numFmtId="4" fontId="30" fillId="0" borderId="1" xfId="0" applyNumberFormat="1" applyFont="1" applyFill="1" applyBorder="1"/>
    <xf numFmtId="4" fontId="30" fillId="0" borderId="1" xfId="0" applyNumberFormat="1" applyFont="1" applyBorder="1"/>
    <xf numFmtId="4" fontId="30" fillId="0" borderId="8" xfId="0" applyNumberFormat="1" applyFont="1" applyBorder="1"/>
    <xf numFmtId="4" fontId="30" fillId="0" borderId="2" xfId="0" applyNumberFormat="1" applyFont="1" applyBorder="1"/>
    <xf numFmtId="0" fontId="28" fillId="0" borderId="1" xfId="0" applyFont="1" applyFill="1" applyBorder="1" applyAlignment="1">
      <alignment vertical="top" wrapText="1"/>
    </xf>
    <xf numFmtId="4" fontId="28" fillId="0" borderId="1" xfId="0" applyNumberFormat="1" applyFont="1" applyFill="1" applyBorder="1" applyAlignment="1">
      <alignment vertical="top" wrapText="1"/>
    </xf>
    <xf numFmtId="4" fontId="28" fillId="0" borderId="2" xfId="0" applyNumberFormat="1" applyFont="1" applyFill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4" fontId="29" fillId="0" borderId="16" xfId="0" applyNumberFormat="1" applyFont="1" applyBorder="1" applyAlignment="1">
      <alignment vertical="top" wrapText="1"/>
    </xf>
    <xf numFmtId="4" fontId="30" fillId="0" borderId="16" xfId="0" applyNumberFormat="1" applyFont="1" applyFill="1" applyBorder="1"/>
    <xf numFmtId="4" fontId="30" fillId="0" borderId="16" xfId="0" applyNumberFormat="1" applyFont="1" applyBorder="1"/>
    <xf numFmtId="4" fontId="30" fillId="0" borderId="17" xfId="0" applyNumberFormat="1" applyFont="1" applyBorder="1"/>
    <xf numFmtId="4" fontId="30" fillId="0" borderId="18" xfId="0" applyNumberFormat="1" applyFont="1" applyBorder="1"/>
    <xf numFmtId="4" fontId="29" fillId="0" borderId="4" xfId="0" applyNumberFormat="1" applyFont="1" applyBorder="1" applyAlignment="1">
      <alignment vertical="top" wrapText="1"/>
    </xf>
    <xf numFmtId="0" fontId="28" fillId="2" borderId="7" xfId="0" applyFont="1" applyFill="1" applyBorder="1" applyAlignment="1">
      <alignment horizontal="center" vertical="top" wrapText="1"/>
    </xf>
    <xf numFmtId="4" fontId="29" fillId="2" borderId="1" xfId="0" applyNumberFormat="1" applyFont="1" applyFill="1" applyBorder="1" applyAlignment="1">
      <alignment horizontal="center" vertical="top" wrapText="1"/>
    </xf>
    <xf numFmtId="4" fontId="28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4" fontId="29" fillId="2" borderId="16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164" fontId="27" fillId="2" borderId="7" xfId="2" applyFont="1" applyFill="1" applyBorder="1" applyAlignment="1">
      <alignment vertical="top" wrapText="1"/>
    </xf>
    <xf numFmtId="164" fontId="6" fillId="2" borderId="1" xfId="2" applyFont="1" applyFill="1" applyBorder="1" applyAlignment="1">
      <alignment vertical="top" wrapText="1"/>
    </xf>
    <xf numFmtId="164" fontId="27" fillId="2" borderId="1" xfId="2" applyFont="1" applyFill="1" applyBorder="1" applyAlignment="1">
      <alignment vertical="top" wrapText="1"/>
    </xf>
    <xf numFmtId="49" fontId="19" fillId="2" borderId="0" xfId="0" applyNumberFormat="1" applyFont="1" applyFill="1" applyAlignment="1">
      <alignment horizontal="center"/>
    </xf>
    <xf numFmtId="49" fontId="19" fillId="2" borderId="12" xfId="0" applyNumberFormat="1" applyFont="1" applyFill="1" applyBorder="1" applyAlignment="1">
      <alignment horizontal="center" vertical="top" wrapText="1"/>
    </xf>
    <xf numFmtId="49" fontId="20" fillId="2" borderId="10" xfId="0" applyNumberFormat="1" applyFont="1" applyFill="1" applyBorder="1" applyAlignment="1">
      <alignment horizontal="center" vertical="top" wrapText="1"/>
    </xf>
    <xf numFmtId="49" fontId="19" fillId="2" borderId="3" xfId="0" applyNumberFormat="1" applyFont="1" applyFill="1" applyBorder="1" applyAlignment="1">
      <alignment horizontal="center" vertical="top" wrapText="1"/>
    </xf>
    <xf numFmtId="49" fontId="19" fillId="2" borderId="9" xfId="0" applyNumberFormat="1" applyFont="1" applyFill="1" applyBorder="1" applyAlignment="1">
      <alignment horizontal="center" vertical="top" wrapText="1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6" fillId="2" borderId="13" xfId="0" applyNumberFormat="1" applyFont="1" applyFill="1" applyBorder="1" applyAlignment="1">
      <alignment horizontal="center" vertical="center" wrapText="1"/>
    </xf>
    <xf numFmtId="4" fontId="26" fillId="2" borderId="14" xfId="0" applyNumberFormat="1" applyFont="1" applyFill="1" applyBorder="1" applyAlignment="1">
      <alignment horizontal="center" vertical="center" wrapText="1"/>
    </xf>
    <xf numFmtId="166" fontId="22" fillId="2" borderId="7" xfId="0" applyNumberFormat="1" applyFont="1" applyFill="1" applyBorder="1" applyAlignment="1">
      <alignment horizontal="center" vertical="center" wrapText="1"/>
    </xf>
    <xf numFmtId="4" fontId="22" fillId="2" borderId="7" xfId="0" applyNumberFormat="1" applyFont="1" applyFill="1" applyBorder="1" applyAlignment="1">
      <alignment horizontal="center" vertical="center" wrapText="1"/>
    </xf>
    <xf numFmtId="4" fontId="22" fillId="2" borderId="13" xfId="0" applyNumberFormat="1" applyFont="1" applyFill="1" applyBorder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 wrapText="1"/>
    </xf>
    <xf numFmtId="166" fontId="22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 wrapText="1"/>
    </xf>
    <xf numFmtId="166" fontId="22" fillId="2" borderId="16" xfId="0" applyNumberFormat="1" applyFont="1" applyFill="1" applyBorder="1" applyAlignment="1">
      <alignment horizontal="center" vertical="center" wrapText="1"/>
    </xf>
    <xf numFmtId="4" fontId="22" fillId="2" borderId="16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 wrapText="1"/>
    </xf>
    <xf numFmtId="4" fontId="23" fillId="2" borderId="16" xfId="0" applyNumberFormat="1" applyFont="1" applyFill="1" applyBorder="1" applyAlignment="1">
      <alignment horizontal="center" vertical="center"/>
    </xf>
    <xf numFmtId="4" fontId="23" fillId="2" borderId="18" xfId="0" applyNumberFormat="1" applyFont="1" applyFill="1" applyBorder="1" applyAlignment="1">
      <alignment horizontal="center" vertical="center"/>
    </xf>
    <xf numFmtId="4" fontId="26" fillId="2" borderId="35" xfId="0" applyNumberFormat="1" applyFont="1" applyFill="1" applyBorder="1" applyAlignment="1">
      <alignment horizontal="center" vertical="center" wrapText="1"/>
    </xf>
    <xf numFmtId="4" fontId="26" fillId="2" borderId="36" xfId="0" applyNumberFormat="1" applyFont="1" applyFill="1" applyBorder="1" applyAlignment="1">
      <alignment horizontal="center" vertical="center" wrapText="1"/>
    </xf>
    <xf numFmtId="166" fontId="22" fillId="2" borderId="26" xfId="0" applyNumberFormat="1" applyFont="1" applyFill="1" applyBorder="1" applyAlignment="1">
      <alignment horizontal="center" vertical="center" wrapText="1"/>
    </xf>
    <xf numFmtId="4" fontId="22" fillId="2" borderId="26" xfId="0" applyNumberFormat="1" applyFont="1" applyFill="1" applyBorder="1" applyAlignment="1">
      <alignment horizontal="center" vertical="center" wrapText="1"/>
    </xf>
    <xf numFmtId="4" fontId="22" fillId="2" borderId="35" xfId="0" applyNumberFormat="1" applyFont="1" applyFill="1" applyBorder="1" applyAlignment="1">
      <alignment horizontal="center" vertical="center" wrapText="1"/>
    </xf>
    <xf numFmtId="4" fontId="23" fillId="2" borderId="26" xfId="0" applyNumberFormat="1" applyFont="1" applyFill="1" applyBorder="1" applyAlignment="1">
      <alignment horizontal="center" vertical="center"/>
    </xf>
    <xf numFmtId="4" fontId="23" fillId="2" borderId="28" xfId="0" applyNumberFormat="1" applyFont="1" applyFill="1" applyBorder="1" applyAlignment="1">
      <alignment horizontal="center" vertical="center"/>
    </xf>
    <xf numFmtId="4" fontId="23" fillId="2" borderId="2" xfId="0" applyNumberFormat="1" applyFont="1" applyFill="1" applyBorder="1" applyAlignment="1">
      <alignment horizontal="center" vertical="center"/>
    </xf>
    <xf numFmtId="166" fontId="22" fillId="2" borderId="5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/>
    </xf>
    <xf numFmtId="4" fontId="23" fillId="2" borderId="4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top" wrapText="1"/>
    </xf>
    <xf numFmtId="4" fontId="28" fillId="0" borderId="5" xfId="0" applyNumberFormat="1" applyFont="1" applyFill="1" applyBorder="1" applyAlignment="1">
      <alignment vertical="top" wrapText="1"/>
    </xf>
    <xf numFmtId="4" fontId="28" fillId="0" borderId="4" xfId="0" applyNumberFormat="1" applyFont="1" applyFill="1" applyBorder="1" applyAlignment="1">
      <alignment vertical="top" wrapText="1"/>
    </xf>
    <xf numFmtId="166" fontId="26" fillId="2" borderId="13" xfId="0" applyNumberFormat="1" applyFont="1" applyFill="1" applyBorder="1" applyAlignment="1">
      <alignment horizontal="center" vertical="center" wrapText="1"/>
    </xf>
    <xf numFmtId="166" fontId="26" fillId="2" borderId="35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center"/>
    </xf>
    <xf numFmtId="49" fontId="19" fillId="2" borderId="29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25" fillId="2" borderId="29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25" fillId="2" borderId="15" xfId="0" applyNumberFormat="1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vertical="top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164" fontId="14" fillId="0" borderId="32" xfId="1" applyFont="1" applyBorder="1" applyAlignment="1">
      <alignment horizontal="center" wrapText="1"/>
    </xf>
    <xf numFmtId="165" fontId="16" fillId="0" borderId="8" xfId="1" applyNumberFormat="1" applyFont="1" applyBorder="1" applyAlignment="1">
      <alignment horizontal="center" wrapText="1"/>
    </xf>
    <xf numFmtId="165" fontId="16" fillId="0" borderId="31" xfId="1" applyNumberFormat="1" applyFont="1" applyBorder="1" applyAlignment="1">
      <alignment horizontal="center" wrapText="1"/>
    </xf>
    <xf numFmtId="165" fontId="16" fillId="0" borderId="30" xfId="1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164" fontId="16" fillId="0" borderId="8" xfId="1" applyNumberFormat="1" applyFont="1" applyBorder="1" applyAlignment="1">
      <alignment horizontal="center" wrapText="1"/>
    </xf>
    <xf numFmtId="164" fontId="16" fillId="0" borderId="31" xfId="1" applyNumberFormat="1" applyFont="1" applyBorder="1" applyAlignment="1">
      <alignment horizontal="center" wrapText="1"/>
    </xf>
    <xf numFmtId="164" fontId="16" fillId="0" borderId="30" xfId="1" applyNumberFormat="1" applyFont="1" applyBorder="1" applyAlignment="1">
      <alignment horizontal="center" wrapText="1"/>
    </xf>
    <xf numFmtId="0" fontId="12" fillId="0" borderId="16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6" fillId="0" borderId="8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165" fontId="15" fillId="0" borderId="1" xfId="1" applyNumberFormat="1" applyFont="1" applyBorder="1" applyAlignment="1">
      <alignment horizontal="center"/>
    </xf>
    <xf numFmtId="164" fontId="15" fillId="0" borderId="1" xfId="1" applyNumberFormat="1" applyFont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</cellXfs>
  <cellStyles count="4">
    <cellStyle name="Обычный" xfId="0" builtinId="0"/>
    <cellStyle name="Обычный 2 2" xfId="3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X25"/>
  <sheetViews>
    <sheetView tabSelected="1" view="pageBreakPreview" topLeftCell="G1" zoomScale="70" zoomScaleNormal="100" zoomScaleSheetLayoutView="70" workbookViewId="0">
      <selection activeCell="O20" sqref="O20"/>
    </sheetView>
  </sheetViews>
  <sheetFormatPr defaultRowHeight="15.75"/>
  <cols>
    <col min="1" max="1" width="3.42578125" style="28" customWidth="1"/>
    <col min="2" max="2" width="7.85546875" style="28" customWidth="1"/>
    <col min="3" max="3" width="34" style="28" customWidth="1"/>
    <col min="4" max="4" width="15.7109375" style="28" customWidth="1"/>
    <col min="5" max="9" width="16.28515625" style="28" customWidth="1"/>
    <col min="10" max="10" width="18.7109375" style="28" customWidth="1"/>
    <col min="11" max="11" width="20.140625" style="28" customWidth="1"/>
    <col min="12" max="12" width="19" style="28" customWidth="1"/>
    <col min="13" max="15" width="17.28515625" style="28" customWidth="1"/>
    <col min="16" max="17" width="18.7109375" style="28" customWidth="1"/>
    <col min="18" max="18" width="18.85546875" style="28" customWidth="1"/>
    <col min="19" max="19" width="16.28515625" style="28" customWidth="1"/>
    <col min="20" max="20" width="18.85546875" style="28" customWidth="1"/>
    <col min="21" max="21" width="17.28515625" style="28" customWidth="1"/>
    <col min="22" max="22" width="11.42578125" style="28" customWidth="1"/>
    <col min="23" max="23" width="14" style="28" customWidth="1"/>
    <col min="24" max="24" width="12.28515625" style="28" customWidth="1"/>
    <col min="25" max="16384" width="9.140625" style="28"/>
  </cols>
  <sheetData>
    <row r="1" spans="2:24">
      <c r="S1" s="155" t="s">
        <v>35</v>
      </c>
      <c r="T1" s="155"/>
      <c r="U1" s="155"/>
      <c r="V1" s="155"/>
      <c r="W1" s="155"/>
      <c r="X1" s="155"/>
    </row>
    <row r="2" spans="2:24" ht="23.25" customHeight="1"/>
    <row r="3" spans="2:24">
      <c r="R3" s="155" t="s">
        <v>70</v>
      </c>
      <c r="S3" s="155"/>
      <c r="T3" s="155"/>
      <c r="U3" s="155"/>
      <c r="V3" s="155"/>
      <c r="W3" s="155"/>
      <c r="X3" s="155"/>
    </row>
    <row r="4" spans="2:24">
      <c r="B4" s="116"/>
      <c r="C4" s="29"/>
      <c r="R4" s="156" t="s">
        <v>75</v>
      </c>
      <c r="S4" s="155"/>
      <c r="T4" s="155"/>
      <c r="U4" s="155"/>
      <c r="V4" s="155"/>
      <c r="W4" s="155"/>
      <c r="X4" s="155"/>
    </row>
    <row r="5" spans="2:24">
      <c r="B5" s="116"/>
      <c r="C5" s="29"/>
      <c r="R5" s="156" t="s">
        <v>76</v>
      </c>
      <c r="S5" s="156"/>
      <c r="T5" s="156"/>
      <c r="U5" s="156"/>
      <c r="V5" s="156"/>
      <c r="W5" s="156"/>
      <c r="X5" s="156"/>
    </row>
    <row r="6" spans="2:24">
      <c r="B6" s="116"/>
      <c r="C6" s="29"/>
      <c r="J6" s="43"/>
      <c r="K6" s="43"/>
      <c r="L6" s="43"/>
      <c r="R6" s="156" t="s">
        <v>77</v>
      </c>
      <c r="S6" s="156"/>
      <c r="T6" s="156"/>
      <c r="U6" s="156"/>
      <c r="V6" s="156"/>
      <c r="W6" s="156"/>
      <c r="X6" s="156"/>
    </row>
    <row r="7" spans="2:24">
      <c r="B7" s="116"/>
      <c r="C7" s="29"/>
      <c r="R7" s="156" t="s">
        <v>73</v>
      </c>
      <c r="S7" s="156"/>
      <c r="T7" s="156"/>
      <c r="U7" s="156"/>
      <c r="V7" s="156"/>
      <c r="W7" s="156"/>
      <c r="X7" s="156"/>
    </row>
    <row r="8" spans="2:24" ht="33.75" customHeight="1">
      <c r="B8" s="116"/>
      <c r="C8" s="29"/>
      <c r="S8" s="30"/>
      <c r="T8" s="30"/>
    </row>
    <row r="9" spans="2:24" ht="18.75">
      <c r="B9" s="157" t="s">
        <v>36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2:24" ht="18.75">
      <c r="B10" s="157" t="s">
        <v>78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</row>
    <row r="11" spans="2:24" ht="18.75">
      <c r="B11" s="157" t="s">
        <v>79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</row>
    <row r="12" spans="2:24" ht="18.75">
      <c r="B12" s="112"/>
      <c r="C12" s="34"/>
      <c r="D12" s="34"/>
      <c r="E12" s="34"/>
      <c r="F12" s="34"/>
      <c r="G12" s="34"/>
      <c r="H12" s="34"/>
      <c r="I12" s="34"/>
      <c r="J12" s="34"/>
      <c r="K12" s="34"/>
      <c r="L12" s="35" t="s">
        <v>13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2:24" ht="27.75" customHeight="1">
      <c r="B13" s="170" t="s">
        <v>112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</row>
    <row r="14" spans="2:24" ht="23.25" customHeight="1">
      <c r="B14" s="172" t="s">
        <v>93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</row>
    <row r="15" spans="2:24" ht="27" customHeight="1" thickBot="1">
      <c r="B15" s="116"/>
      <c r="M15" s="43"/>
      <c r="N15" s="43"/>
      <c r="O15" s="43"/>
      <c r="S15" s="30"/>
      <c r="T15" s="30"/>
      <c r="U15" s="30"/>
    </row>
    <row r="16" spans="2:24" ht="24" customHeight="1">
      <c r="B16" s="173"/>
      <c r="C16" s="164" t="s">
        <v>0</v>
      </c>
      <c r="D16" s="158" t="s">
        <v>33</v>
      </c>
      <c r="E16" s="159"/>
      <c r="F16" s="158" t="s">
        <v>34</v>
      </c>
      <c r="G16" s="159"/>
      <c r="H16" s="158" t="s">
        <v>32</v>
      </c>
      <c r="I16" s="159"/>
      <c r="J16" s="158" t="s">
        <v>69</v>
      </c>
      <c r="K16" s="159"/>
      <c r="L16" s="160"/>
      <c r="M16" s="158" t="s">
        <v>31</v>
      </c>
      <c r="N16" s="159"/>
      <c r="O16" s="160"/>
      <c r="P16" s="164" t="s">
        <v>28</v>
      </c>
      <c r="Q16" s="164"/>
      <c r="R16" s="164"/>
      <c r="S16" s="164"/>
      <c r="T16" s="164"/>
      <c r="U16" s="164"/>
      <c r="V16" s="164"/>
      <c r="W16" s="165"/>
      <c r="X16" s="166"/>
    </row>
    <row r="17" spans="2:24" ht="49.5" customHeight="1">
      <c r="B17" s="174"/>
      <c r="C17" s="167"/>
      <c r="D17" s="177"/>
      <c r="E17" s="178"/>
      <c r="F17" s="177"/>
      <c r="G17" s="178"/>
      <c r="H17" s="177"/>
      <c r="I17" s="178"/>
      <c r="J17" s="161"/>
      <c r="K17" s="162"/>
      <c r="L17" s="163"/>
      <c r="M17" s="161"/>
      <c r="N17" s="162"/>
      <c r="O17" s="163"/>
      <c r="P17" s="167" t="s">
        <v>48</v>
      </c>
      <c r="Q17" s="167"/>
      <c r="R17" s="167"/>
      <c r="S17" s="167" t="s">
        <v>49</v>
      </c>
      <c r="T17" s="167"/>
      <c r="U17" s="167"/>
      <c r="V17" s="167" t="s">
        <v>50</v>
      </c>
      <c r="W17" s="167"/>
      <c r="X17" s="168"/>
    </row>
    <row r="18" spans="2:24" ht="99.75" customHeight="1" thickBot="1">
      <c r="B18" s="175"/>
      <c r="C18" s="176"/>
      <c r="D18" s="121" t="s">
        <v>110</v>
      </c>
      <c r="E18" s="121" t="s">
        <v>12</v>
      </c>
      <c r="F18" s="121" t="s">
        <v>110</v>
      </c>
      <c r="G18" s="121" t="s">
        <v>12</v>
      </c>
      <c r="H18" s="121" t="s">
        <v>110</v>
      </c>
      <c r="I18" s="121" t="s">
        <v>12</v>
      </c>
      <c r="J18" s="121" t="s">
        <v>111</v>
      </c>
      <c r="K18" s="121" t="s">
        <v>17</v>
      </c>
      <c r="L18" s="121" t="s">
        <v>27</v>
      </c>
      <c r="M18" s="121" t="s">
        <v>111</v>
      </c>
      <c r="N18" s="121" t="s">
        <v>17</v>
      </c>
      <c r="O18" s="121" t="s">
        <v>27</v>
      </c>
      <c r="P18" s="121" t="s">
        <v>111</v>
      </c>
      <c r="Q18" s="121" t="s">
        <v>17</v>
      </c>
      <c r="R18" s="121" t="s">
        <v>27</v>
      </c>
      <c r="S18" s="121" t="s">
        <v>111</v>
      </c>
      <c r="T18" s="121" t="s">
        <v>17</v>
      </c>
      <c r="U18" s="121" t="s">
        <v>27</v>
      </c>
      <c r="V18" s="121" t="s">
        <v>111</v>
      </c>
      <c r="W18" s="121" t="s">
        <v>17</v>
      </c>
      <c r="X18" s="122" t="s">
        <v>27</v>
      </c>
    </row>
    <row r="19" spans="2:24" ht="16.5" thickBot="1">
      <c r="B19" s="117">
        <v>1</v>
      </c>
      <c r="C19" s="36">
        <v>2</v>
      </c>
      <c r="D19" s="36">
        <v>3</v>
      </c>
      <c r="E19" s="37">
        <v>4</v>
      </c>
      <c r="F19" s="36">
        <v>5</v>
      </c>
      <c r="G19" s="36">
        <v>6</v>
      </c>
      <c r="H19" s="37">
        <v>7</v>
      </c>
      <c r="I19" s="36">
        <v>8</v>
      </c>
      <c r="J19" s="36">
        <v>9</v>
      </c>
      <c r="K19" s="37">
        <v>10</v>
      </c>
      <c r="L19" s="36">
        <v>11</v>
      </c>
      <c r="M19" s="36">
        <v>12</v>
      </c>
      <c r="N19" s="37">
        <v>13</v>
      </c>
      <c r="O19" s="36">
        <v>14</v>
      </c>
      <c r="P19" s="36">
        <v>15</v>
      </c>
      <c r="Q19" s="37">
        <v>16</v>
      </c>
      <c r="R19" s="36">
        <v>17</v>
      </c>
      <c r="S19" s="36">
        <v>18</v>
      </c>
      <c r="T19" s="37">
        <v>19</v>
      </c>
      <c r="U19" s="36">
        <v>20</v>
      </c>
      <c r="V19" s="36">
        <v>21</v>
      </c>
      <c r="W19" s="37">
        <v>22</v>
      </c>
      <c r="X19" s="38">
        <v>23</v>
      </c>
    </row>
    <row r="20" spans="2:24" ht="37.5">
      <c r="B20" s="118" t="s">
        <v>1</v>
      </c>
      <c r="C20" s="39" t="s">
        <v>51</v>
      </c>
      <c r="D20" s="80">
        <v>1080.5</v>
      </c>
      <c r="E20" s="80">
        <v>1065.5</v>
      </c>
      <c r="F20" s="80">
        <v>1057.5</v>
      </c>
      <c r="G20" s="80">
        <v>1034.5</v>
      </c>
      <c r="H20" s="80">
        <v>1053</v>
      </c>
      <c r="I20" s="80">
        <v>1037</v>
      </c>
      <c r="J20" s="80">
        <v>781789.19000000006</v>
      </c>
      <c r="K20" s="80">
        <v>812184.88000000024</v>
      </c>
      <c r="L20" s="80">
        <v>810699.93000000017</v>
      </c>
      <c r="M20" s="80">
        <v>535636.24</v>
      </c>
      <c r="N20" s="80">
        <v>557662.34</v>
      </c>
      <c r="O20" s="80">
        <v>557656.05999999994</v>
      </c>
      <c r="P20" s="80">
        <v>479111.64</v>
      </c>
      <c r="Q20" s="80">
        <v>490491.75999999995</v>
      </c>
      <c r="R20" s="80">
        <v>490485.47999999992</v>
      </c>
      <c r="S20" s="80">
        <v>56524.6</v>
      </c>
      <c r="T20" s="80">
        <v>67170.58</v>
      </c>
      <c r="U20" s="80">
        <v>67170.58</v>
      </c>
      <c r="V20" s="81">
        <v>0</v>
      </c>
      <c r="W20" s="81">
        <v>0</v>
      </c>
      <c r="X20" s="82">
        <v>0</v>
      </c>
    </row>
    <row r="21" spans="2:24" ht="50.25" customHeight="1">
      <c r="B21" s="119" t="s">
        <v>18</v>
      </c>
      <c r="C21" s="40" t="s">
        <v>52</v>
      </c>
      <c r="D21" s="83">
        <v>4</v>
      </c>
      <c r="E21" s="83">
        <v>6</v>
      </c>
      <c r="F21" s="83">
        <v>4</v>
      </c>
      <c r="G21" s="83">
        <v>6</v>
      </c>
      <c r="H21" s="83">
        <v>4</v>
      </c>
      <c r="I21" s="83">
        <v>6</v>
      </c>
      <c r="J21" s="84" t="s">
        <v>41</v>
      </c>
      <c r="K21" s="84" t="s">
        <v>41</v>
      </c>
      <c r="L21" s="84" t="s">
        <v>41</v>
      </c>
      <c r="M21" s="83">
        <v>5271.58</v>
      </c>
      <c r="N21" s="83">
        <v>6428.76</v>
      </c>
      <c r="O21" s="83">
        <v>6428.76</v>
      </c>
      <c r="P21" s="83">
        <v>5271.58</v>
      </c>
      <c r="Q21" s="83">
        <v>6299.04</v>
      </c>
      <c r="R21" s="83">
        <v>6299.04</v>
      </c>
      <c r="S21" s="83">
        <v>0</v>
      </c>
      <c r="T21" s="83">
        <v>129.72</v>
      </c>
      <c r="U21" s="83">
        <v>129.72</v>
      </c>
      <c r="V21" s="85">
        <v>0</v>
      </c>
      <c r="W21" s="85">
        <v>0</v>
      </c>
      <c r="X21" s="85">
        <v>0</v>
      </c>
    </row>
    <row r="22" spans="2:24" ht="39" customHeight="1">
      <c r="B22" s="119" t="s">
        <v>19</v>
      </c>
      <c r="C22" s="40" t="s">
        <v>53</v>
      </c>
      <c r="D22" s="83">
        <v>873</v>
      </c>
      <c r="E22" s="83">
        <v>853</v>
      </c>
      <c r="F22" s="83">
        <v>856</v>
      </c>
      <c r="G22" s="83">
        <v>831</v>
      </c>
      <c r="H22" s="83">
        <v>851</v>
      </c>
      <c r="I22" s="83">
        <v>832</v>
      </c>
      <c r="J22" s="84" t="s">
        <v>41</v>
      </c>
      <c r="K22" s="84" t="s">
        <v>41</v>
      </c>
      <c r="L22" s="84" t="s">
        <v>41</v>
      </c>
      <c r="M22" s="83">
        <v>463494.26</v>
      </c>
      <c r="N22" s="83">
        <v>481941.99</v>
      </c>
      <c r="O22" s="83">
        <v>481935.70999999996</v>
      </c>
      <c r="P22" s="83">
        <v>411476.27</v>
      </c>
      <c r="Q22" s="83">
        <v>420788.83999999997</v>
      </c>
      <c r="R22" s="83">
        <v>420782.55999999994</v>
      </c>
      <c r="S22" s="83">
        <v>52017.99</v>
      </c>
      <c r="T22" s="83">
        <v>61153.15</v>
      </c>
      <c r="U22" s="83">
        <v>61153.15</v>
      </c>
      <c r="V22" s="83">
        <v>0</v>
      </c>
      <c r="W22" s="83">
        <v>0</v>
      </c>
      <c r="X22" s="83">
        <v>0</v>
      </c>
    </row>
    <row r="23" spans="2:24" ht="81.75" customHeight="1">
      <c r="B23" s="119" t="s">
        <v>20</v>
      </c>
      <c r="C23" s="40" t="s">
        <v>54</v>
      </c>
      <c r="D23" s="83">
        <v>129</v>
      </c>
      <c r="E23" s="83">
        <v>132</v>
      </c>
      <c r="F23" s="83">
        <v>127</v>
      </c>
      <c r="G23" s="83">
        <v>129</v>
      </c>
      <c r="H23" s="83">
        <v>128</v>
      </c>
      <c r="I23" s="83">
        <v>130</v>
      </c>
      <c r="J23" s="84" t="s">
        <v>41</v>
      </c>
      <c r="K23" s="84" t="s">
        <v>41</v>
      </c>
      <c r="L23" s="84" t="s">
        <v>41</v>
      </c>
      <c r="M23" s="83">
        <v>54237.61</v>
      </c>
      <c r="N23" s="83">
        <v>55014.179090909085</v>
      </c>
      <c r="O23" s="83">
        <v>55014.179999999993</v>
      </c>
      <c r="P23" s="83">
        <v>51115.040000000001</v>
      </c>
      <c r="Q23" s="83">
        <v>51083.789999999994</v>
      </c>
      <c r="R23" s="83">
        <v>51083.789999999994</v>
      </c>
      <c r="S23" s="83">
        <v>3122.57</v>
      </c>
      <c r="T23" s="83">
        <v>3930.389090909091</v>
      </c>
      <c r="U23" s="83">
        <v>3930.39</v>
      </c>
      <c r="V23" s="86">
        <v>0</v>
      </c>
      <c r="W23" s="86">
        <v>0</v>
      </c>
      <c r="X23" s="85">
        <v>0</v>
      </c>
    </row>
    <row r="24" spans="2:24" ht="102" customHeight="1" thickBot="1">
      <c r="B24" s="120" t="s">
        <v>21</v>
      </c>
      <c r="C24" s="40" t="s">
        <v>80</v>
      </c>
      <c r="D24" s="83">
        <v>74.5</v>
      </c>
      <c r="E24" s="83">
        <v>74.5</v>
      </c>
      <c r="F24" s="83">
        <v>70.5</v>
      </c>
      <c r="G24" s="83">
        <v>68.5</v>
      </c>
      <c r="H24" s="83">
        <v>70</v>
      </c>
      <c r="I24" s="83">
        <v>69</v>
      </c>
      <c r="J24" s="87" t="s">
        <v>41</v>
      </c>
      <c r="K24" s="87" t="s">
        <v>41</v>
      </c>
      <c r="L24" s="87" t="s">
        <v>41</v>
      </c>
      <c r="M24" s="83">
        <v>12632.79</v>
      </c>
      <c r="N24" s="83">
        <v>14277.41090909091</v>
      </c>
      <c r="O24" s="83">
        <v>14277.41</v>
      </c>
      <c r="P24" s="83">
        <v>11248.75</v>
      </c>
      <c r="Q24" s="83">
        <v>12320.09</v>
      </c>
      <c r="R24" s="83">
        <v>12320.09</v>
      </c>
      <c r="S24" s="83">
        <v>1384.04</v>
      </c>
      <c r="T24" s="83">
        <v>1957.320909090909</v>
      </c>
      <c r="U24" s="83">
        <v>1957.32</v>
      </c>
      <c r="V24" s="86">
        <v>0</v>
      </c>
      <c r="W24" s="85">
        <v>0</v>
      </c>
      <c r="X24" s="85">
        <v>0</v>
      </c>
    </row>
    <row r="25" spans="2:24"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</row>
  </sheetData>
  <autoFilter ref="A19:X24"/>
  <mergeCells count="23">
    <mergeCell ref="C25:X25"/>
    <mergeCell ref="B11:X11"/>
    <mergeCell ref="B13:X13"/>
    <mergeCell ref="B14:X14"/>
    <mergeCell ref="B16:B18"/>
    <mergeCell ref="C16:C18"/>
    <mergeCell ref="D16:E17"/>
    <mergeCell ref="F16:G17"/>
    <mergeCell ref="H16:I17"/>
    <mergeCell ref="J16:L17"/>
    <mergeCell ref="M16:O17"/>
    <mergeCell ref="P16:X16"/>
    <mergeCell ref="P17:R17"/>
    <mergeCell ref="S17:U17"/>
    <mergeCell ref="V17:X17"/>
    <mergeCell ref="S1:X1"/>
    <mergeCell ref="R3:X3"/>
    <mergeCell ref="R4:X4"/>
    <mergeCell ref="B9:X9"/>
    <mergeCell ref="B10:X10"/>
    <mergeCell ref="R5:X5"/>
    <mergeCell ref="R6:X6"/>
    <mergeCell ref="R7:X7"/>
  </mergeCells>
  <pageMargins left="0.39370078740157483" right="0.39370078740157483" top="0.78740157480314965" bottom="0.39370078740157483" header="0.86614173228346458" footer="0.51181102362204722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X30"/>
  <sheetViews>
    <sheetView view="pageBreakPreview" zoomScale="60" zoomScaleNormal="100" workbookViewId="0">
      <selection activeCell="A31" sqref="A31:XFD31"/>
    </sheetView>
  </sheetViews>
  <sheetFormatPr defaultRowHeight="12.75"/>
  <cols>
    <col min="1" max="1" width="4.28515625" style="8" customWidth="1"/>
    <col min="2" max="2" width="8.42578125" style="8" customWidth="1"/>
    <col min="3" max="3" width="18.140625" style="8" customWidth="1"/>
    <col min="4" max="8" width="17.85546875" style="8" customWidth="1"/>
    <col min="9" max="9" width="14" style="8" customWidth="1"/>
    <col min="10" max="12" width="19.85546875" style="8" customWidth="1"/>
    <col min="13" max="13" width="26" style="8" customWidth="1"/>
    <col min="14" max="15" width="19.85546875" style="8" customWidth="1"/>
    <col min="16" max="16" width="19.5703125" style="8" customWidth="1"/>
    <col min="17" max="17" width="19.85546875" style="8" customWidth="1"/>
    <col min="18" max="18" width="20.5703125" style="8" customWidth="1"/>
    <col min="19" max="21" width="20.85546875" style="8" customWidth="1"/>
    <col min="22" max="24" width="16.42578125" style="8" customWidth="1"/>
    <col min="25" max="16384" width="9.140625" style="8"/>
  </cols>
  <sheetData>
    <row r="1" spans="2:24" ht="38.25">
      <c r="S1" s="179" t="s">
        <v>37</v>
      </c>
      <c r="T1" s="179"/>
      <c r="U1" s="179"/>
      <c r="V1" s="179"/>
      <c r="W1" s="179"/>
      <c r="X1" s="179"/>
    </row>
    <row r="2" spans="2:24" ht="21" customHeight="1">
      <c r="S2" s="12"/>
      <c r="T2" s="13"/>
      <c r="U2" s="13"/>
      <c r="V2" s="12"/>
      <c r="W2" s="12"/>
      <c r="X2" s="12"/>
    </row>
    <row r="3" spans="2:24" ht="23.25">
      <c r="R3" s="185" t="s">
        <v>70</v>
      </c>
      <c r="S3" s="185"/>
      <c r="T3" s="185"/>
      <c r="U3" s="185"/>
      <c r="V3" s="185"/>
      <c r="W3" s="185"/>
      <c r="X3" s="185"/>
    </row>
    <row r="4" spans="2:24" ht="23.25" customHeight="1">
      <c r="R4" s="186" t="s">
        <v>75</v>
      </c>
      <c r="S4" s="185"/>
      <c r="T4" s="185"/>
      <c r="U4" s="185"/>
      <c r="V4" s="185"/>
      <c r="W4" s="185"/>
      <c r="X4" s="185"/>
    </row>
    <row r="5" spans="2:24" ht="23.25" customHeight="1">
      <c r="R5" s="186" t="s">
        <v>76</v>
      </c>
      <c r="S5" s="186"/>
      <c r="T5" s="186"/>
      <c r="U5" s="186"/>
      <c r="V5" s="186"/>
      <c r="W5" s="186"/>
      <c r="X5" s="186"/>
    </row>
    <row r="6" spans="2:24" ht="23.25" customHeight="1">
      <c r="R6" s="186" t="s">
        <v>77</v>
      </c>
      <c r="S6" s="186"/>
      <c r="T6" s="186"/>
      <c r="U6" s="186"/>
      <c r="V6" s="186"/>
      <c r="W6" s="186"/>
      <c r="X6" s="186"/>
    </row>
    <row r="7" spans="2:24" ht="23.25" customHeight="1">
      <c r="R7" s="186" t="s">
        <v>73</v>
      </c>
      <c r="S7" s="186"/>
      <c r="T7" s="186"/>
      <c r="U7" s="186"/>
      <c r="V7" s="186"/>
      <c r="W7" s="186"/>
      <c r="X7" s="186"/>
    </row>
    <row r="8" spans="2:24" ht="38.25">
      <c r="B8" s="179" t="s">
        <v>36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</row>
    <row r="9" spans="2:24" ht="34.5" customHeight="1">
      <c r="B9" s="179" t="s">
        <v>81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</row>
    <row r="10" spans="2:24" ht="30" customHeight="1">
      <c r="B10" s="179" t="s">
        <v>82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</row>
    <row r="11" spans="2:24" ht="25.5">
      <c r="B11" s="170" t="s">
        <v>112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2:24" ht="27" customHeight="1">
      <c r="B12" s="170" t="s">
        <v>93</v>
      </c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</row>
    <row r="13" spans="2:24" ht="18.75">
      <c r="B13" s="157" t="s">
        <v>10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</row>
    <row r="14" spans="2:24" ht="30.75" customHeight="1" thickBot="1"/>
    <row r="15" spans="2:24" ht="15.75" customHeight="1">
      <c r="B15" s="197"/>
      <c r="C15" s="188" t="s">
        <v>26</v>
      </c>
      <c r="D15" s="181" t="s">
        <v>33</v>
      </c>
      <c r="E15" s="182"/>
      <c r="F15" s="181" t="s">
        <v>34</v>
      </c>
      <c r="G15" s="182"/>
      <c r="H15" s="181" t="s">
        <v>32</v>
      </c>
      <c r="I15" s="182"/>
      <c r="J15" s="181" t="s">
        <v>45</v>
      </c>
      <c r="K15" s="182"/>
      <c r="L15" s="191"/>
      <c r="M15" s="181" t="s">
        <v>31</v>
      </c>
      <c r="N15" s="182"/>
      <c r="O15" s="191"/>
      <c r="P15" s="188" t="s">
        <v>28</v>
      </c>
      <c r="Q15" s="188"/>
      <c r="R15" s="188"/>
      <c r="S15" s="188"/>
      <c r="T15" s="188"/>
      <c r="U15" s="188"/>
      <c r="V15" s="188"/>
      <c r="W15" s="189"/>
      <c r="X15" s="190"/>
    </row>
    <row r="16" spans="2:24" ht="41.25" customHeight="1">
      <c r="B16" s="198"/>
      <c r="C16" s="180"/>
      <c r="D16" s="183"/>
      <c r="E16" s="184"/>
      <c r="F16" s="183"/>
      <c r="G16" s="184"/>
      <c r="H16" s="183"/>
      <c r="I16" s="184"/>
      <c r="J16" s="192"/>
      <c r="K16" s="193"/>
      <c r="L16" s="194"/>
      <c r="M16" s="192"/>
      <c r="N16" s="193"/>
      <c r="O16" s="194"/>
      <c r="P16" s="180" t="s">
        <v>48</v>
      </c>
      <c r="Q16" s="180"/>
      <c r="R16" s="180"/>
      <c r="S16" s="180" t="s">
        <v>49</v>
      </c>
      <c r="T16" s="180"/>
      <c r="U16" s="180"/>
      <c r="V16" s="180" t="s">
        <v>29</v>
      </c>
      <c r="W16" s="180"/>
      <c r="X16" s="195"/>
    </row>
    <row r="17" spans="2:24" ht="68.25" customHeight="1" thickBot="1">
      <c r="B17" s="199"/>
      <c r="C17" s="200"/>
      <c r="D17" s="60" t="s">
        <v>42</v>
      </c>
      <c r="E17" s="60" t="s">
        <v>12</v>
      </c>
      <c r="F17" s="60" t="s">
        <v>42</v>
      </c>
      <c r="G17" s="60" t="s">
        <v>12</v>
      </c>
      <c r="H17" s="60" t="s">
        <v>42</v>
      </c>
      <c r="I17" s="60" t="s">
        <v>12</v>
      </c>
      <c r="J17" s="60" t="s">
        <v>43</v>
      </c>
      <c r="K17" s="60" t="s">
        <v>17</v>
      </c>
      <c r="L17" s="60" t="s">
        <v>27</v>
      </c>
      <c r="M17" s="60" t="s">
        <v>43</v>
      </c>
      <c r="N17" s="60" t="s">
        <v>17</v>
      </c>
      <c r="O17" s="60" t="s">
        <v>27</v>
      </c>
      <c r="P17" s="60" t="s">
        <v>43</v>
      </c>
      <c r="Q17" s="60" t="s">
        <v>17</v>
      </c>
      <c r="R17" s="60" t="s">
        <v>27</v>
      </c>
      <c r="S17" s="60" t="s">
        <v>43</v>
      </c>
      <c r="T17" s="60" t="s">
        <v>17</v>
      </c>
      <c r="U17" s="60" t="s">
        <v>27</v>
      </c>
      <c r="V17" s="60" t="s">
        <v>43</v>
      </c>
      <c r="W17" s="60" t="s">
        <v>17</v>
      </c>
      <c r="X17" s="18" t="s">
        <v>27</v>
      </c>
    </row>
    <row r="18" spans="2:24" ht="13.5" thickBot="1">
      <c r="B18" s="71">
        <v>1</v>
      </c>
      <c r="C18" s="19">
        <v>2</v>
      </c>
      <c r="D18" s="19">
        <v>3</v>
      </c>
      <c r="E18" s="19">
        <v>4</v>
      </c>
      <c r="F18" s="19">
        <v>5</v>
      </c>
      <c r="G18" s="19">
        <v>6</v>
      </c>
      <c r="H18" s="19">
        <v>7</v>
      </c>
      <c r="I18" s="19">
        <v>8</v>
      </c>
      <c r="J18" s="19">
        <v>9</v>
      </c>
      <c r="K18" s="19">
        <v>10</v>
      </c>
      <c r="L18" s="19">
        <v>11</v>
      </c>
      <c r="M18" s="19">
        <v>12</v>
      </c>
      <c r="N18" s="19">
        <v>13</v>
      </c>
      <c r="O18" s="19">
        <v>14</v>
      </c>
      <c r="P18" s="19">
        <v>15</v>
      </c>
      <c r="Q18" s="19">
        <v>16</v>
      </c>
      <c r="R18" s="19">
        <v>17</v>
      </c>
      <c r="S18" s="19">
        <v>18</v>
      </c>
      <c r="T18" s="19">
        <v>19</v>
      </c>
      <c r="U18" s="19">
        <v>20</v>
      </c>
      <c r="V18" s="19">
        <v>21</v>
      </c>
      <c r="W18" s="19">
        <v>22</v>
      </c>
      <c r="X18" s="21">
        <v>23</v>
      </c>
    </row>
    <row r="19" spans="2:24" ht="38.25">
      <c r="B19" s="72" t="s">
        <v>1</v>
      </c>
      <c r="C19" s="73" t="s">
        <v>3</v>
      </c>
      <c r="D19" s="113">
        <v>12325.970000000001</v>
      </c>
      <c r="E19" s="113">
        <v>12605.130000000001</v>
      </c>
      <c r="F19" s="113">
        <v>12209.06</v>
      </c>
      <c r="G19" s="113">
        <v>12335.44</v>
      </c>
      <c r="H19" s="113">
        <v>8709.33</v>
      </c>
      <c r="I19" s="113">
        <v>8651</v>
      </c>
      <c r="J19" s="113">
        <v>4847131.54</v>
      </c>
      <c r="K19" s="113">
        <v>5867412.8200000003</v>
      </c>
      <c r="L19" s="113">
        <v>5772907.9199999999</v>
      </c>
      <c r="M19" s="113">
        <v>2726345.4600000009</v>
      </c>
      <c r="N19" s="113">
        <v>2963806.2</v>
      </c>
      <c r="O19" s="113">
        <v>2960923.83</v>
      </c>
      <c r="P19" s="113">
        <v>959527.08999999985</v>
      </c>
      <c r="Q19" s="113">
        <v>1019582.97</v>
      </c>
      <c r="R19" s="113">
        <v>1019582.97</v>
      </c>
      <c r="S19" s="113">
        <v>1704724.49</v>
      </c>
      <c r="T19" s="113">
        <v>1867985.62</v>
      </c>
      <c r="U19" s="113">
        <v>1867981.77</v>
      </c>
      <c r="V19" s="113">
        <v>62093.88</v>
      </c>
      <c r="W19" s="113">
        <v>76237.61</v>
      </c>
      <c r="X19" s="113">
        <v>73359.09</v>
      </c>
    </row>
    <row r="20" spans="2:24" ht="25.5">
      <c r="B20" s="74" t="s">
        <v>18</v>
      </c>
      <c r="C20" s="75" t="s">
        <v>14</v>
      </c>
      <c r="D20" s="114">
        <v>13</v>
      </c>
      <c r="E20" s="114">
        <v>13</v>
      </c>
      <c r="F20" s="114">
        <v>12</v>
      </c>
      <c r="G20" s="114">
        <v>12</v>
      </c>
      <c r="H20" s="114">
        <v>11</v>
      </c>
      <c r="I20" s="114">
        <v>11</v>
      </c>
      <c r="J20" s="114">
        <v>7257.52</v>
      </c>
      <c r="K20" s="114">
        <v>7682.78</v>
      </c>
      <c r="L20" s="114">
        <v>7682.78</v>
      </c>
      <c r="M20" s="114">
        <v>5368.7</v>
      </c>
      <c r="N20" s="114">
        <v>5432.74</v>
      </c>
      <c r="O20" s="114">
        <v>5432.74</v>
      </c>
      <c r="P20" s="114">
        <v>5368.7</v>
      </c>
      <c r="Q20" s="114">
        <v>5432.74</v>
      </c>
      <c r="R20" s="114">
        <v>5432.74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  <c r="X20" s="114">
        <v>0</v>
      </c>
    </row>
    <row r="21" spans="2:24" ht="25.5">
      <c r="B21" s="74" t="s">
        <v>19</v>
      </c>
      <c r="C21" s="75" t="s">
        <v>15</v>
      </c>
      <c r="D21" s="114">
        <v>11147.230000000001</v>
      </c>
      <c r="E21" s="114">
        <v>11408.36</v>
      </c>
      <c r="F21" s="114">
        <v>11052.43</v>
      </c>
      <c r="G21" s="114">
        <v>11216.07</v>
      </c>
      <c r="H21" s="114">
        <v>7872.33</v>
      </c>
      <c r="I21" s="114">
        <v>7854.6</v>
      </c>
      <c r="J21" s="114">
        <v>4412937.95</v>
      </c>
      <c r="K21" s="114">
        <v>5353829.42</v>
      </c>
      <c r="L21" s="114">
        <v>5263181.25</v>
      </c>
      <c r="M21" s="114">
        <v>2469457.0200000005</v>
      </c>
      <c r="N21" s="114">
        <v>2683927.33</v>
      </c>
      <c r="O21" s="114">
        <v>2681044.96</v>
      </c>
      <c r="P21" s="114">
        <v>817352.11999999988</v>
      </c>
      <c r="Q21" s="114">
        <v>865988.78</v>
      </c>
      <c r="R21" s="114">
        <v>865988.78</v>
      </c>
      <c r="S21" s="114">
        <v>1597332.08</v>
      </c>
      <c r="T21" s="114">
        <v>1749903.31</v>
      </c>
      <c r="U21" s="114">
        <v>1749899.46</v>
      </c>
      <c r="V21" s="114">
        <v>54772.82</v>
      </c>
      <c r="W21" s="114">
        <v>68035.240000000005</v>
      </c>
      <c r="X21" s="114">
        <v>65156.72</v>
      </c>
    </row>
    <row r="22" spans="2:24" ht="25.5">
      <c r="B22" s="74" t="s">
        <v>20</v>
      </c>
      <c r="C22" s="75" t="s">
        <v>16</v>
      </c>
      <c r="D22" s="114">
        <v>1165.74</v>
      </c>
      <c r="E22" s="114">
        <v>1183.77</v>
      </c>
      <c r="F22" s="114">
        <v>1144.6299999999999</v>
      </c>
      <c r="G22" s="114">
        <v>1107.3700000000001</v>
      </c>
      <c r="H22" s="114">
        <v>826</v>
      </c>
      <c r="I22" s="114">
        <v>785.4</v>
      </c>
      <c r="J22" s="114">
        <v>426936.07</v>
      </c>
      <c r="K22" s="114">
        <v>505900.62</v>
      </c>
      <c r="L22" s="114">
        <v>502043.89</v>
      </c>
      <c r="M22" s="114">
        <v>251519.74</v>
      </c>
      <c r="N22" s="114">
        <v>274446.13</v>
      </c>
      <c r="O22" s="114">
        <v>274446.13</v>
      </c>
      <c r="P22" s="114">
        <v>136806.27000000002</v>
      </c>
      <c r="Q22" s="114">
        <v>148161.45000000001</v>
      </c>
      <c r="R22" s="114">
        <v>148161.45000000001</v>
      </c>
      <c r="S22" s="114">
        <v>107392.41</v>
      </c>
      <c r="T22" s="114">
        <v>118082.31000000001</v>
      </c>
      <c r="U22" s="114">
        <v>118082.31000000001</v>
      </c>
      <c r="V22" s="114">
        <v>7321.06</v>
      </c>
      <c r="W22" s="114">
        <v>8202.3700000000008</v>
      </c>
      <c r="X22" s="114">
        <v>8202.3700000000008</v>
      </c>
    </row>
    <row r="23" spans="2:24" ht="54" customHeight="1">
      <c r="B23" s="76" t="s">
        <v>2</v>
      </c>
      <c r="C23" s="77" t="s">
        <v>30</v>
      </c>
      <c r="D23" s="115">
        <v>12325.970000000001</v>
      </c>
      <c r="E23" s="115">
        <v>12605.130000000001</v>
      </c>
      <c r="F23" s="115">
        <v>12209.06</v>
      </c>
      <c r="G23" s="115">
        <v>12335.44</v>
      </c>
      <c r="H23" s="115">
        <v>8709.33</v>
      </c>
      <c r="I23" s="115">
        <v>8651</v>
      </c>
      <c r="J23" s="115">
        <v>4847131.54</v>
      </c>
      <c r="K23" s="115">
        <v>5867412.8199999994</v>
      </c>
      <c r="L23" s="115">
        <v>5772907.919999999</v>
      </c>
      <c r="M23" s="115">
        <v>2726345.46</v>
      </c>
      <c r="N23" s="115">
        <v>2963806.1999999997</v>
      </c>
      <c r="O23" s="115">
        <v>2960923.8299999996</v>
      </c>
      <c r="P23" s="115">
        <v>959527.09</v>
      </c>
      <c r="Q23" s="115">
        <v>1019582.97</v>
      </c>
      <c r="R23" s="115">
        <v>1019582.97</v>
      </c>
      <c r="S23" s="115">
        <v>1704724.49</v>
      </c>
      <c r="T23" s="115">
        <v>1867985.62</v>
      </c>
      <c r="U23" s="115">
        <v>1867981.77</v>
      </c>
      <c r="V23" s="115">
        <v>62093.88</v>
      </c>
      <c r="W23" s="115">
        <v>76237.61</v>
      </c>
      <c r="X23" s="115">
        <v>73359.09</v>
      </c>
    </row>
    <row r="24" spans="2:24" ht="42" customHeight="1">
      <c r="B24" s="74" t="s">
        <v>18</v>
      </c>
      <c r="C24" s="75" t="s">
        <v>4</v>
      </c>
      <c r="D24" s="114">
        <v>6004.53</v>
      </c>
      <c r="E24" s="114">
        <v>6084.68</v>
      </c>
      <c r="F24" s="114">
        <v>5963.57</v>
      </c>
      <c r="G24" s="114">
        <v>6009.89</v>
      </c>
      <c r="H24" s="114">
        <v>3695</v>
      </c>
      <c r="I24" s="114">
        <v>3649</v>
      </c>
      <c r="J24" s="114">
        <v>1999907.25</v>
      </c>
      <c r="K24" s="114">
        <v>2750956.93</v>
      </c>
      <c r="L24" s="114">
        <v>2691446.12</v>
      </c>
      <c r="M24" s="114">
        <v>1251417.8399999999</v>
      </c>
      <c r="N24" s="114">
        <v>1402382.07</v>
      </c>
      <c r="O24" s="114">
        <v>1399499.7</v>
      </c>
      <c r="P24" s="114">
        <v>249792</v>
      </c>
      <c r="Q24" s="114">
        <v>266256.01</v>
      </c>
      <c r="R24" s="114">
        <v>266256.01</v>
      </c>
      <c r="S24" s="114">
        <v>962023.38</v>
      </c>
      <c r="T24" s="114">
        <v>1087634.5900000001</v>
      </c>
      <c r="U24" s="114">
        <v>1087630.74</v>
      </c>
      <c r="V24" s="114">
        <v>39602.46</v>
      </c>
      <c r="W24" s="114">
        <v>48491.47</v>
      </c>
      <c r="X24" s="114">
        <v>45612.95</v>
      </c>
    </row>
    <row r="25" spans="2:24" ht="40.5" customHeight="1">
      <c r="B25" s="74" t="s">
        <v>19</v>
      </c>
      <c r="C25" s="75" t="s">
        <v>5</v>
      </c>
      <c r="D25" s="114">
        <v>1449.88</v>
      </c>
      <c r="E25" s="114">
        <v>1507.67</v>
      </c>
      <c r="F25" s="114">
        <v>1429.38</v>
      </c>
      <c r="G25" s="114">
        <v>1440.15</v>
      </c>
      <c r="H25" s="114">
        <v>955.32999999999993</v>
      </c>
      <c r="I25" s="114">
        <v>918</v>
      </c>
      <c r="J25" s="114">
        <v>448681.57999999996</v>
      </c>
      <c r="K25" s="114">
        <v>522873.24000000005</v>
      </c>
      <c r="L25" s="114">
        <v>515592.33</v>
      </c>
      <c r="M25" s="114">
        <v>288163.48000000004</v>
      </c>
      <c r="N25" s="114">
        <v>315737.46000000002</v>
      </c>
      <c r="O25" s="114">
        <v>315737.46000000002</v>
      </c>
      <c r="P25" s="114">
        <v>269619.13</v>
      </c>
      <c r="Q25" s="114">
        <v>291406.45</v>
      </c>
      <c r="R25" s="114">
        <v>291406.45</v>
      </c>
      <c r="S25" s="114">
        <v>0</v>
      </c>
      <c r="T25" s="114">
        <v>304.82000000000005</v>
      </c>
      <c r="U25" s="114">
        <v>304.82000000000005</v>
      </c>
      <c r="V25" s="114">
        <v>18544.349999999999</v>
      </c>
      <c r="W25" s="114">
        <v>24026.190000000002</v>
      </c>
      <c r="X25" s="114">
        <v>24026.190000000002</v>
      </c>
    </row>
    <row r="26" spans="2:24" ht="38.25">
      <c r="B26" s="74" t="s">
        <v>20</v>
      </c>
      <c r="C26" s="75" t="s">
        <v>6</v>
      </c>
      <c r="D26" s="114">
        <v>4830.0600000000004</v>
      </c>
      <c r="E26" s="114">
        <v>4962.78</v>
      </c>
      <c r="F26" s="114">
        <v>4778.1099999999997</v>
      </c>
      <c r="G26" s="114">
        <v>4839.3999999999996</v>
      </c>
      <c r="H26" s="114">
        <v>4022</v>
      </c>
      <c r="I26" s="114">
        <v>4042</v>
      </c>
      <c r="J26" s="114">
        <v>2372863.62</v>
      </c>
      <c r="K26" s="114">
        <v>2559207.33</v>
      </c>
      <c r="L26" s="114">
        <v>2531494.15</v>
      </c>
      <c r="M26" s="114">
        <v>1170030.25</v>
      </c>
      <c r="N26" s="114">
        <v>1228770.77</v>
      </c>
      <c r="O26" s="114">
        <v>1228770.77</v>
      </c>
      <c r="P26" s="114">
        <v>423382.07</v>
      </c>
      <c r="Q26" s="114">
        <v>445034.51</v>
      </c>
      <c r="R26" s="114">
        <v>445034.51</v>
      </c>
      <c r="S26" s="114">
        <v>742701.11</v>
      </c>
      <c r="T26" s="114">
        <v>780016.31</v>
      </c>
      <c r="U26" s="114">
        <v>780016.31</v>
      </c>
      <c r="V26" s="114">
        <v>3947.07</v>
      </c>
      <c r="W26" s="114">
        <v>3719.95</v>
      </c>
      <c r="X26" s="114">
        <v>3719.95</v>
      </c>
    </row>
    <row r="27" spans="2:24" ht="63.75">
      <c r="B27" s="74" t="s">
        <v>21</v>
      </c>
      <c r="C27" s="75" t="s">
        <v>7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</row>
    <row r="28" spans="2:24" ht="38.25">
      <c r="B28" s="74" t="s">
        <v>22</v>
      </c>
      <c r="C28" s="75" t="s">
        <v>46</v>
      </c>
      <c r="D28" s="114">
        <v>10</v>
      </c>
      <c r="E28" s="114">
        <v>12</v>
      </c>
      <c r="F28" s="114">
        <v>10</v>
      </c>
      <c r="G28" s="114">
        <v>12</v>
      </c>
      <c r="H28" s="114">
        <v>10</v>
      </c>
      <c r="I28" s="114">
        <v>11</v>
      </c>
      <c r="J28" s="114">
        <v>4931.08</v>
      </c>
      <c r="K28" s="114">
        <v>8684.02</v>
      </c>
      <c r="L28" s="114">
        <v>8684.02</v>
      </c>
      <c r="M28" s="114">
        <v>3322.15</v>
      </c>
      <c r="N28" s="114">
        <v>3353.6</v>
      </c>
      <c r="O28" s="114">
        <v>3353.6</v>
      </c>
      <c r="P28" s="114">
        <v>3322.15</v>
      </c>
      <c r="Q28" s="114">
        <v>3323.7</v>
      </c>
      <c r="R28" s="114">
        <v>3323.7</v>
      </c>
      <c r="S28" s="114">
        <v>0</v>
      </c>
      <c r="T28" s="114">
        <v>29.9</v>
      </c>
      <c r="U28" s="114">
        <v>29.9</v>
      </c>
      <c r="V28" s="114">
        <v>0</v>
      </c>
      <c r="W28" s="114">
        <v>0</v>
      </c>
      <c r="X28" s="114">
        <v>0</v>
      </c>
    </row>
    <row r="29" spans="2:24" ht="18.75">
      <c r="B29" s="74" t="s">
        <v>89</v>
      </c>
      <c r="C29" s="75" t="s">
        <v>90</v>
      </c>
      <c r="D29" s="114">
        <v>31.5</v>
      </c>
      <c r="E29" s="114">
        <v>38</v>
      </c>
      <c r="F29" s="114">
        <v>28</v>
      </c>
      <c r="G29" s="114">
        <v>34</v>
      </c>
      <c r="H29" s="114">
        <v>27</v>
      </c>
      <c r="I29" s="114">
        <v>31</v>
      </c>
      <c r="J29" s="114">
        <v>20748.009999999998</v>
      </c>
      <c r="K29" s="114">
        <v>25691.3</v>
      </c>
      <c r="L29" s="114">
        <v>25691.3</v>
      </c>
      <c r="M29" s="114">
        <v>13411.74</v>
      </c>
      <c r="N29" s="114">
        <v>13562.3</v>
      </c>
      <c r="O29" s="114">
        <v>13562.3</v>
      </c>
      <c r="P29" s="114">
        <v>13411.74</v>
      </c>
      <c r="Q29" s="114">
        <v>13562.3</v>
      </c>
      <c r="R29" s="114">
        <v>13562.3</v>
      </c>
      <c r="S29" s="114">
        <v>0</v>
      </c>
      <c r="T29" s="114">
        <v>0</v>
      </c>
      <c r="U29" s="114">
        <v>0</v>
      </c>
      <c r="V29" s="114">
        <v>0</v>
      </c>
      <c r="W29" s="114">
        <v>0</v>
      </c>
      <c r="X29" s="114">
        <v>0</v>
      </c>
    </row>
    <row r="30" spans="2:24" ht="12.75" customHeight="1">
      <c r="B30" s="187" t="s">
        <v>23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</row>
  </sheetData>
  <mergeCells count="24">
    <mergeCell ref="B30:V30"/>
    <mergeCell ref="P15:X15"/>
    <mergeCell ref="M15:O16"/>
    <mergeCell ref="V16:X16"/>
    <mergeCell ref="B12:X12"/>
    <mergeCell ref="B15:B17"/>
    <mergeCell ref="J15:L16"/>
    <mergeCell ref="B13:X13"/>
    <mergeCell ref="C15:C17"/>
    <mergeCell ref="D15:E16"/>
    <mergeCell ref="S1:X1"/>
    <mergeCell ref="P16:R16"/>
    <mergeCell ref="H15:I16"/>
    <mergeCell ref="R3:X3"/>
    <mergeCell ref="R4:X4"/>
    <mergeCell ref="R5:X5"/>
    <mergeCell ref="R6:X6"/>
    <mergeCell ref="R7:X7"/>
    <mergeCell ref="B8:X8"/>
    <mergeCell ref="B9:X9"/>
    <mergeCell ref="B10:X10"/>
    <mergeCell ref="B11:X11"/>
    <mergeCell ref="F15:G16"/>
    <mergeCell ref="S16:U16"/>
  </mergeCells>
  <phoneticPr fontId="2" type="noConversion"/>
  <pageMargins left="0.39370078740157483" right="0.39370078740157483" top="1.3779527559055118" bottom="0.39370078740157483" header="0.74803149606299213" footer="0.19685039370078741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B1:X31"/>
  <sheetViews>
    <sheetView view="pageBreakPreview" zoomScale="60" zoomScaleNormal="100" workbookViewId="0">
      <selection activeCell="A34" sqref="A34:XFD34"/>
    </sheetView>
  </sheetViews>
  <sheetFormatPr defaultRowHeight="12.75"/>
  <cols>
    <col min="1" max="1" width="3.5703125" style="8" customWidth="1"/>
    <col min="2" max="2" width="5.140625" style="8" customWidth="1"/>
    <col min="3" max="3" width="20.140625" style="8" customWidth="1"/>
    <col min="4" max="4" width="11.140625" style="8" customWidth="1"/>
    <col min="5" max="6" width="12.140625" style="8" customWidth="1"/>
    <col min="7" max="7" width="11.7109375" style="8" customWidth="1"/>
    <col min="8" max="8" width="12.28515625" style="8" customWidth="1"/>
    <col min="9" max="9" width="11.7109375" style="8" customWidth="1"/>
    <col min="10" max="10" width="14.5703125" style="8" customWidth="1"/>
    <col min="11" max="11" width="14.42578125" style="8" customWidth="1"/>
    <col min="12" max="12" width="15.140625" style="8" customWidth="1"/>
    <col min="13" max="13" width="14.85546875" style="8" customWidth="1"/>
    <col min="14" max="14" width="15.140625" style="8" customWidth="1"/>
    <col min="15" max="15" width="15.85546875" style="8" customWidth="1"/>
    <col min="16" max="16" width="14.85546875" style="8" customWidth="1"/>
    <col min="17" max="17" width="14.42578125" style="8" customWidth="1"/>
    <col min="18" max="18" width="16" style="8" customWidth="1"/>
    <col min="19" max="19" width="10.7109375" style="8" customWidth="1"/>
    <col min="20" max="20" width="14.42578125" style="8" customWidth="1"/>
    <col min="21" max="21" width="13.28515625" style="8" customWidth="1"/>
    <col min="22" max="22" width="13.7109375" style="8" customWidth="1"/>
    <col min="23" max="23" width="14" style="8" customWidth="1"/>
    <col min="24" max="24" width="14.28515625" style="8" customWidth="1"/>
    <col min="25" max="16384" width="9.140625" style="8"/>
  </cols>
  <sheetData>
    <row r="1" spans="2:24" ht="38.25">
      <c r="R1" s="179" t="s">
        <v>39</v>
      </c>
      <c r="S1" s="179"/>
      <c r="T1" s="179"/>
      <c r="U1" s="179"/>
      <c r="V1" s="179"/>
      <c r="W1" s="179"/>
      <c r="X1" s="179"/>
    </row>
    <row r="2" spans="2:24" ht="34.5" customHeight="1">
      <c r="R2" s="12"/>
      <c r="S2" s="13"/>
      <c r="T2" s="13"/>
      <c r="U2" s="12"/>
      <c r="V2" s="12"/>
      <c r="W2" s="12"/>
    </row>
    <row r="3" spans="2:24" ht="23.25">
      <c r="B3" s="14"/>
      <c r="F3" s="61"/>
      <c r="R3" s="185" t="s">
        <v>70</v>
      </c>
      <c r="S3" s="185"/>
      <c r="T3" s="185"/>
      <c r="U3" s="185"/>
      <c r="V3" s="185"/>
      <c r="W3" s="185"/>
      <c r="X3" s="185"/>
    </row>
    <row r="4" spans="2:24" ht="23.25" customHeight="1">
      <c r="B4" s="14"/>
      <c r="C4" s="16"/>
      <c r="F4" s="61"/>
      <c r="R4" s="186" t="s">
        <v>75</v>
      </c>
      <c r="S4" s="185"/>
      <c r="T4" s="185"/>
      <c r="U4" s="185"/>
      <c r="V4" s="185"/>
      <c r="W4" s="185"/>
      <c r="X4" s="185"/>
    </row>
    <row r="5" spans="2:24" ht="23.25" customHeight="1">
      <c r="B5" s="14"/>
      <c r="C5" s="16"/>
      <c r="F5" s="61"/>
      <c r="R5" s="186" t="s">
        <v>76</v>
      </c>
      <c r="S5" s="186"/>
      <c r="T5" s="186"/>
      <c r="U5" s="186"/>
      <c r="V5" s="186"/>
      <c r="W5" s="186"/>
      <c r="X5" s="186"/>
    </row>
    <row r="6" spans="2:24" ht="23.25" customHeight="1">
      <c r="B6" s="14"/>
      <c r="C6" s="16"/>
      <c r="F6" s="61"/>
      <c r="R6" s="186" t="s">
        <v>77</v>
      </c>
      <c r="S6" s="186"/>
      <c r="T6" s="186"/>
      <c r="U6" s="186"/>
      <c r="V6" s="186"/>
      <c r="W6" s="186"/>
      <c r="X6" s="186"/>
    </row>
    <row r="7" spans="2:24" ht="23.25" customHeight="1">
      <c r="B7" s="14"/>
      <c r="C7" s="16"/>
      <c r="F7" s="61"/>
      <c r="R7" s="186" t="s">
        <v>73</v>
      </c>
      <c r="S7" s="186"/>
      <c r="T7" s="186"/>
      <c r="U7" s="186"/>
      <c r="V7" s="186"/>
      <c r="W7" s="186"/>
      <c r="X7" s="186"/>
    </row>
    <row r="8" spans="2:24" ht="38.25">
      <c r="B8" s="179" t="s">
        <v>36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</row>
    <row r="9" spans="2:24" ht="35.25" customHeight="1">
      <c r="B9" s="222" t="s">
        <v>81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</row>
    <row r="10" spans="2:24" ht="36.75" customHeight="1">
      <c r="B10" s="222" t="s">
        <v>83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</row>
    <row r="11" spans="2:24" ht="25.5">
      <c r="B11" s="170" t="s">
        <v>112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2:24" ht="30.75" customHeight="1">
      <c r="B12" s="170" t="s">
        <v>93</v>
      </c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</row>
    <row r="15" spans="2:24" ht="23.25">
      <c r="B15" s="201" t="s">
        <v>96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</row>
    <row r="16" spans="2:24"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</row>
    <row r="17" spans="2:24" ht="13.5" thickBot="1">
      <c r="B17" s="14"/>
      <c r="C17" s="44"/>
      <c r="D17" s="44"/>
      <c r="E17" s="44"/>
      <c r="F17" s="61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2:24">
      <c r="B18" s="203"/>
      <c r="C18" s="206" t="s">
        <v>26</v>
      </c>
      <c r="D18" s="209" t="s">
        <v>33</v>
      </c>
      <c r="E18" s="210"/>
      <c r="F18" s="209" t="s">
        <v>34</v>
      </c>
      <c r="G18" s="210"/>
      <c r="H18" s="209" t="s">
        <v>32</v>
      </c>
      <c r="I18" s="210"/>
      <c r="J18" s="209" t="s">
        <v>45</v>
      </c>
      <c r="K18" s="210"/>
      <c r="L18" s="213"/>
      <c r="M18" s="209" t="s">
        <v>31</v>
      </c>
      <c r="N18" s="210"/>
      <c r="O18" s="213"/>
      <c r="P18" s="217" t="s">
        <v>28</v>
      </c>
      <c r="Q18" s="217"/>
      <c r="R18" s="217"/>
      <c r="S18" s="217"/>
      <c r="T18" s="217"/>
      <c r="U18" s="217"/>
      <c r="V18" s="217"/>
      <c r="W18" s="218"/>
      <c r="X18" s="219"/>
    </row>
    <row r="19" spans="2:24">
      <c r="B19" s="204"/>
      <c r="C19" s="207"/>
      <c r="D19" s="211"/>
      <c r="E19" s="212"/>
      <c r="F19" s="211"/>
      <c r="G19" s="212"/>
      <c r="H19" s="211"/>
      <c r="I19" s="212"/>
      <c r="J19" s="214"/>
      <c r="K19" s="215"/>
      <c r="L19" s="216"/>
      <c r="M19" s="214"/>
      <c r="N19" s="215"/>
      <c r="O19" s="216"/>
      <c r="P19" s="220" t="s">
        <v>48</v>
      </c>
      <c r="Q19" s="220"/>
      <c r="R19" s="220"/>
      <c r="S19" s="220" t="s">
        <v>49</v>
      </c>
      <c r="T19" s="220"/>
      <c r="U19" s="220"/>
      <c r="V19" s="220" t="s">
        <v>29</v>
      </c>
      <c r="W19" s="220"/>
      <c r="X19" s="221"/>
    </row>
    <row r="20" spans="2:24" ht="48.75" thickBot="1">
      <c r="B20" s="205"/>
      <c r="C20" s="208"/>
      <c r="D20" s="62" t="s">
        <v>101</v>
      </c>
      <c r="E20" s="62" t="s">
        <v>12</v>
      </c>
      <c r="F20" s="62" t="s">
        <v>101</v>
      </c>
      <c r="G20" s="62" t="s">
        <v>12</v>
      </c>
      <c r="H20" s="62" t="s">
        <v>101</v>
      </c>
      <c r="I20" s="62" t="s">
        <v>12</v>
      </c>
      <c r="J20" s="62" t="s">
        <v>102</v>
      </c>
      <c r="K20" s="62" t="s">
        <v>17</v>
      </c>
      <c r="L20" s="62" t="s">
        <v>27</v>
      </c>
      <c r="M20" s="62" t="s">
        <v>97</v>
      </c>
      <c r="N20" s="62" t="s">
        <v>17</v>
      </c>
      <c r="O20" s="62" t="s">
        <v>27</v>
      </c>
      <c r="P20" s="62" t="s">
        <v>102</v>
      </c>
      <c r="Q20" s="62" t="s">
        <v>17</v>
      </c>
      <c r="R20" s="62" t="s">
        <v>27</v>
      </c>
      <c r="S20" s="62" t="s">
        <v>102</v>
      </c>
      <c r="T20" s="62" t="s">
        <v>17</v>
      </c>
      <c r="U20" s="62" t="s">
        <v>27</v>
      </c>
      <c r="V20" s="62" t="s">
        <v>102</v>
      </c>
      <c r="W20" s="62" t="s">
        <v>17</v>
      </c>
      <c r="X20" s="45" t="s">
        <v>27</v>
      </c>
    </row>
    <row r="21" spans="2:24" ht="13.5" thickBot="1">
      <c r="B21" s="11">
        <v>1</v>
      </c>
      <c r="C21" s="19">
        <v>2</v>
      </c>
      <c r="D21" s="19">
        <v>3</v>
      </c>
      <c r="E21" s="20">
        <v>4</v>
      </c>
      <c r="F21" s="19">
        <v>5</v>
      </c>
      <c r="G21" s="19">
        <v>6</v>
      </c>
      <c r="H21" s="20">
        <v>7</v>
      </c>
      <c r="I21" s="19">
        <v>8</v>
      </c>
      <c r="J21" s="19">
        <v>9</v>
      </c>
      <c r="K21" s="20">
        <v>10</v>
      </c>
      <c r="L21" s="19">
        <v>11</v>
      </c>
      <c r="M21" s="19">
        <v>12</v>
      </c>
      <c r="N21" s="20">
        <v>13</v>
      </c>
      <c r="O21" s="19">
        <v>14</v>
      </c>
      <c r="P21" s="19">
        <v>15</v>
      </c>
      <c r="Q21" s="20">
        <v>16</v>
      </c>
      <c r="R21" s="19">
        <v>17</v>
      </c>
      <c r="S21" s="19">
        <v>18</v>
      </c>
      <c r="T21" s="20">
        <v>19</v>
      </c>
      <c r="U21" s="19">
        <v>20</v>
      </c>
      <c r="V21" s="19">
        <v>21</v>
      </c>
      <c r="W21" s="20">
        <v>22</v>
      </c>
      <c r="X21" s="21">
        <v>23</v>
      </c>
    </row>
    <row r="22" spans="2:24" ht="45" customHeight="1" thickBot="1">
      <c r="B22" s="63" t="s">
        <v>1</v>
      </c>
      <c r="C22" s="64" t="s">
        <v>3</v>
      </c>
      <c r="D22" s="153">
        <f t="shared" ref="D22:R22" si="0">SUM(D23:D25)</f>
        <v>628.5</v>
      </c>
      <c r="E22" s="124">
        <f t="shared" si="0"/>
        <v>692.75</v>
      </c>
      <c r="F22" s="153">
        <f t="shared" si="0"/>
        <v>628.5</v>
      </c>
      <c r="G22" s="124">
        <f t="shared" si="0"/>
        <v>658.75</v>
      </c>
      <c r="H22" s="153">
        <f t="shared" si="0"/>
        <v>491.9</v>
      </c>
      <c r="I22" s="153">
        <f t="shared" si="0"/>
        <v>502.9</v>
      </c>
      <c r="J22" s="124">
        <f t="shared" si="0"/>
        <v>267219.23</v>
      </c>
      <c r="K22" s="124">
        <f t="shared" si="0"/>
        <v>520206.48</v>
      </c>
      <c r="L22" s="124">
        <f t="shared" si="0"/>
        <v>516861.67000000004</v>
      </c>
      <c r="M22" s="124">
        <f t="shared" si="0"/>
        <v>161933.07999999999</v>
      </c>
      <c r="N22" s="124">
        <f t="shared" si="0"/>
        <v>181885.58000000002</v>
      </c>
      <c r="O22" s="124">
        <f>SUM(O23:O25)</f>
        <v>181885.58000000002</v>
      </c>
      <c r="P22" s="124">
        <f t="shared" si="0"/>
        <v>152563.71</v>
      </c>
      <c r="Q22" s="124">
        <f t="shared" si="0"/>
        <v>163193.37</v>
      </c>
      <c r="R22" s="124">
        <f t="shared" si="0"/>
        <v>163193.37</v>
      </c>
      <c r="S22" s="124">
        <v>0</v>
      </c>
      <c r="T22" s="124">
        <f>SUM(T23:T25)</f>
        <v>0</v>
      </c>
      <c r="U22" s="124">
        <f>SUM(U23:U25)</f>
        <v>0</v>
      </c>
      <c r="V22" s="124">
        <f>V26</f>
        <v>9369.369999999999</v>
      </c>
      <c r="W22" s="124">
        <f>SUM(W23:W25)</f>
        <v>18692.21</v>
      </c>
      <c r="X22" s="125">
        <f>SUM(X23:X25)</f>
        <v>18692.21</v>
      </c>
    </row>
    <row r="23" spans="2:24" ht="45" customHeight="1" thickBot="1">
      <c r="B23" s="65" t="s">
        <v>18</v>
      </c>
      <c r="C23" s="66" t="s">
        <v>14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7">
        <v>0</v>
      </c>
      <c r="K23" s="127">
        <v>0</v>
      </c>
      <c r="L23" s="127">
        <v>0</v>
      </c>
      <c r="M23" s="127">
        <f>P23+S23+V23</f>
        <v>0</v>
      </c>
      <c r="N23" s="127">
        <f>Q23+T23+W23</f>
        <v>0</v>
      </c>
      <c r="O23" s="127">
        <f>R23+U23+X23</f>
        <v>0</v>
      </c>
      <c r="P23" s="127">
        <f t="shared" ref="P23:X23" si="1">S23+V23+Y23</f>
        <v>0</v>
      </c>
      <c r="Q23" s="127">
        <f t="shared" si="1"/>
        <v>0</v>
      </c>
      <c r="R23" s="127">
        <f t="shared" si="1"/>
        <v>0</v>
      </c>
      <c r="S23" s="128">
        <v>0</v>
      </c>
      <c r="T23" s="128">
        <v>0</v>
      </c>
      <c r="U23" s="128">
        <v>0</v>
      </c>
      <c r="V23" s="127">
        <f t="shared" si="1"/>
        <v>0</v>
      </c>
      <c r="W23" s="127">
        <f t="shared" si="1"/>
        <v>0</v>
      </c>
      <c r="X23" s="129">
        <f t="shared" si="1"/>
        <v>0</v>
      </c>
    </row>
    <row r="24" spans="2:24" ht="45" customHeight="1" thickBot="1">
      <c r="B24" s="23" t="s">
        <v>19</v>
      </c>
      <c r="C24" s="9" t="s">
        <v>15</v>
      </c>
      <c r="D24" s="130">
        <f t="shared" ref="D24:I24" si="2">D26-D25</f>
        <v>510.5</v>
      </c>
      <c r="E24" s="123">
        <f t="shared" si="2"/>
        <v>486.75</v>
      </c>
      <c r="F24" s="130">
        <f t="shared" si="2"/>
        <v>510.5</v>
      </c>
      <c r="G24" s="123">
        <f t="shared" si="2"/>
        <v>498.75</v>
      </c>
      <c r="H24" s="130">
        <f t="shared" si="2"/>
        <v>385.29999999999995</v>
      </c>
      <c r="I24" s="130">
        <f t="shared" si="2"/>
        <v>383.29999999999995</v>
      </c>
      <c r="J24" s="123">
        <f>J26-J25</f>
        <v>191219.83</v>
      </c>
      <c r="K24" s="123">
        <f>K26-K25</f>
        <v>228670.02999999997</v>
      </c>
      <c r="L24" s="123">
        <f>L26-L25</f>
        <v>228397.78000000003</v>
      </c>
      <c r="M24" s="123">
        <f>P24+S24+V24</f>
        <v>127492.65999999999</v>
      </c>
      <c r="N24" s="123">
        <f>N26-N25</f>
        <v>130279.95000000001</v>
      </c>
      <c r="O24" s="123">
        <f>O26-O25</f>
        <v>139286.02000000002</v>
      </c>
      <c r="P24" s="131">
        <f>P26-P25</f>
        <v>126123.29</v>
      </c>
      <c r="Q24" s="123">
        <f>Q26-Q25</f>
        <v>128221.5</v>
      </c>
      <c r="R24" s="123">
        <f>R26-R25</f>
        <v>137227.57</v>
      </c>
      <c r="S24" s="128">
        <v>0</v>
      </c>
      <c r="T24" s="128">
        <f>T26-T25</f>
        <v>0</v>
      </c>
      <c r="U24" s="128">
        <f>U26-U25</f>
        <v>0</v>
      </c>
      <c r="V24" s="131">
        <f>V26-V25</f>
        <v>1369.369999999999</v>
      </c>
      <c r="W24" s="123">
        <f>W26-W25</f>
        <v>2058.4500000000007</v>
      </c>
      <c r="X24" s="132">
        <f>X26-X25</f>
        <v>2058.4500000000007</v>
      </c>
    </row>
    <row r="25" spans="2:24" ht="45" customHeight="1" thickBot="1">
      <c r="B25" s="67" t="s">
        <v>20</v>
      </c>
      <c r="C25" s="46" t="s">
        <v>16</v>
      </c>
      <c r="D25" s="133">
        <v>118</v>
      </c>
      <c r="E25" s="133">
        <v>206</v>
      </c>
      <c r="F25" s="133">
        <v>118</v>
      </c>
      <c r="G25" s="133">
        <v>160</v>
      </c>
      <c r="H25" s="133">
        <v>106.6</v>
      </c>
      <c r="I25" s="133">
        <v>119.6</v>
      </c>
      <c r="J25" s="134">
        <v>75999.399999999994</v>
      </c>
      <c r="K25" s="134">
        <v>291536.45</v>
      </c>
      <c r="L25" s="135">
        <v>288463.89</v>
      </c>
      <c r="M25" s="134">
        <f>P25+S25+V25</f>
        <v>34440.42</v>
      </c>
      <c r="N25" s="134">
        <f>Q25+T25+W25</f>
        <v>51605.630000000005</v>
      </c>
      <c r="O25" s="134">
        <f>R25+U25+X25</f>
        <v>42599.56</v>
      </c>
      <c r="P25" s="136">
        <v>26440.42</v>
      </c>
      <c r="Q25" s="136">
        <v>34971.870000000003</v>
      </c>
      <c r="R25" s="136">
        <v>25965.8</v>
      </c>
      <c r="S25" s="128">
        <v>0</v>
      </c>
      <c r="T25" s="128">
        <v>0</v>
      </c>
      <c r="U25" s="128">
        <v>0</v>
      </c>
      <c r="V25" s="136">
        <v>8000</v>
      </c>
      <c r="W25" s="136">
        <v>16633.759999999998</v>
      </c>
      <c r="X25" s="137">
        <v>16633.759999999998</v>
      </c>
    </row>
    <row r="26" spans="2:24" ht="45" customHeight="1" thickBot="1">
      <c r="B26" s="68" t="s">
        <v>2</v>
      </c>
      <c r="C26" s="64" t="s">
        <v>30</v>
      </c>
      <c r="D26" s="154">
        <f t="shared" ref="D26:R26" si="3">SUM(D27:D30)</f>
        <v>628.5</v>
      </c>
      <c r="E26" s="138">
        <f t="shared" si="3"/>
        <v>692.75</v>
      </c>
      <c r="F26" s="154">
        <f t="shared" si="3"/>
        <v>628.5</v>
      </c>
      <c r="G26" s="154">
        <f t="shared" si="3"/>
        <v>658.75</v>
      </c>
      <c r="H26" s="154">
        <f t="shared" si="3"/>
        <v>491.9</v>
      </c>
      <c r="I26" s="154">
        <f t="shared" ref="I26:N26" si="4">SUM(I27:I30)</f>
        <v>502.9</v>
      </c>
      <c r="J26" s="138">
        <f t="shared" si="4"/>
        <v>267219.23</v>
      </c>
      <c r="K26" s="138">
        <f>SUM(K27:K30)</f>
        <v>520206.48</v>
      </c>
      <c r="L26" s="138">
        <f>SUM(L27:L30)</f>
        <v>516861.67000000004</v>
      </c>
      <c r="M26" s="138">
        <f t="shared" si="4"/>
        <v>161933.08000000002</v>
      </c>
      <c r="N26" s="138">
        <f t="shared" si="4"/>
        <v>181885.58000000002</v>
      </c>
      <c r="O26" s="138">
        <f t="shared" si="3"/>
        <v>181885.58000000002</v>
      </c>
      <c r="P26" s="138">
        <f t="shared" si="3"/>
        <v>152563.71</v>
      </c>
      <c r="Q26" s="138">
        <f t="shared" si="3"/>
        <v>163193.37</v>
      </c>
      <c r="R26" s="138">
        <f t="shared" si="3"/>
        <v>163193.37</v>
      </c>
      <c r="S26" s="124">
        <v>0</v>
      </c>
      <c r="T26" s="124">
        <f>SUM(T27:T30)</f>
        <v>0</v>
      </c>
      <c r="U26" s="124">
        <f>SUM(U27:U30)</f>
        <v>0</v>
      </c>
      <c r="V26" s="138">
        <f>SUM(V27:V30)</f>
        <v>9369.369999999999</v>
      </c>
      <c r="W26" s="138">
        <f>SUM(W27:W30)</f>
        <v>18692.21</v>
      </c>
      <c r="X26" s="139">
        <f>SUM(X27:X30)</f>
        <v>18692.21</v>
      </c>
    </row>
    <row r="27" spans="2:24" ht="45" customHeight="1" thickBot="1">
      <c r="B27" s="69" t="s">
        <v>18</v>
      </c>
      <c r="C27" s="70" t="s">
        <v>8</v>
      </c>
      <c r="D27" s="140">
        <v>141</v>
      </c>
      <c r="E27" s="140">
        <v>142</v>
      </c>
      <c r="F27" s="140">
        <v>141</v>
      </c>
      <c r="G27" s="140">
        <v>142</v>
      </c>
      <c r="H27" s="140">
        <v>140.6</v>
      </c>
      <c r="I27" s="140">
        <v>132.4</v>
      </c>
      <c r="J27" s="141">
        <v>66446.42</v>
      </c>
      <c r="K27" s="141">
        <v>85533.48</v>
      </c>
      <c r="L27" s="141">
        <v>85495.13</v>
      </c>
      <c r="M27" s="141">
        <f t="shared" ref="M27:O30" si="5">P27+S27+V27</f>
        <v>43131.530000000006</v>
      </c>
      <c r="N27" s="142">
        <f t="shared" si="5"/>
        <v>43165.700000000004</v>
      </c>
      <c r="O27" s="142">
        <f t="shared" si="5"/>
        <v>43165.700000000004</v>
      </c>
      <c r="P27" s="143">
        <v>43104.73</v>
      </c>
      <c r="Q27" s="143">
        <v>43104.72</v>
      </c>
      <c r="R27" s="143">
        <v>43104.72</v>
      </c>
      <c r="S27" s="128">
        <v>0</v>
      </c>
      <c r="T27" s="128">
        <v>0</v>
      </c>
      <c r="U27" s="128">
        <v>0</v>
      </c>
      <c r="V27" s="143">
        <v>26.8</v>
      </c>
      <c r="W27" s="143">
        <v>60.98</v>
      </c>
      <c r="X27" s="144">
        <v>60.98</v>
      </c>
    </row>
    <row r="28" spans="2:24" ht="45" customHeight="1" thickBot="1">
      <c r="B28" s="47" t="s">
        <v>19</v>
      </c>
      <c r="C28" s="9" t="s">
        <v>9</v>
      </c>
      <c r="D28" s="130">
        <v>9</v>
      </c>
      <c r="E28" s="130">
        <v>9</v>
      </c>
      <c r="F28" s="130">
        <v>9</v>
      </c>
      <c r="G28" s="130">
        <v>9</v>
      </c>
      <c r="H28" s="130">
        <v>6.5</v>
      </c>
      <c r="I28" s="130">
        <v>6.9</v>
      </c>
      <c r="J28" s="123">
        <v>4206.0200000000004</v>
      </c>
      <c r="K28" s="123">
        <v>5378.76</v>
      </c>
      <c r="L28" s="123">
        <v>5364.88</v>
      </c>
      <c r="M28" s="123">
        <f t="shared" si="5"/>
        <v>2180.7599999999998</v>
      </c>
      <c r="N28" s="123">
        <f t="shared" si="5"/>
        <v>2255.61</v>
      </c>
      <c r="O28" s="123">
        <f t="shared" si="5"/>
        <v>2255.61</v>
      </c>
      <c r="P28" s="131">
        <v>2171.16</v>
      </c>
      <c r="Q28" s="131">
        <v>2248.36</v>
      </c>
      <c r="R28" s="131">
        <v>2248.36</v>
      </c>
      <c r="S28" s="128">
        <v>0</v>
      </c>
      <c r="T28" s="128">
        <v>0</v>
      </c>
      <c r="U28" s="128">
        <v>0</v>
      </c>
      <c r="V28" s="131">
        <v>9.6</v>
      </c>
      <c r="W28" s="131">
        <v>7.25</v>
      </c>
      <c r="X28" s="145">
        <v>7.25</v>
      </c>
    </row>
    <row r="29" spans="2:24" ht="45" customHeight="1" thickBot="1">
      <c r="B29" s="47" t="s">
        <v>20</v>
      </c>
      <c r="C29" s="9" t="s">
        <v>98</v>
      </c>
      <c r="D29" s="130">
        <v>271.5</v>
      </c>
      <c r="E29" s="123">
        <v>323.75</v>
      </c>
      <c r="F29" s="130">
        <v>271.5</v>
      </c>
      <c r="G29" s="123">
        <v>289.75</v>
      </c>
      <c r="H29" s="130">
        <v>220.6</v>
      </c>
      <c r="I29" s="130">
        <v>235.2</v>
      </c>
      <c r="J29" s="123">
        <v>135886.94</v>
      </c>
      <c r="K29" s="123">
        <v>359914.27</v>
      </c>
      <c r="L29" s="123">
        <v>356621.69</v>
      </c>
      <c r="M29" s="123">
        <f>P29+S29+V29</f>
        <v>73587.599999999991</v>
      </c>
      <c r="N29" s="123">
        <f t="shared" si="5"/>
        <v>91283.95</v>
      </c>
      <c r="O29" s="123">
        <f t="shared" si="5"/>
        <v>91283.95</v>
      </c>
      <c r="P29" s="131">
        <v>64854.63</v>
      </c>
      <c r="Q29" s="131">
        <v>73684.649999999994</v>
      </c>
      <c r="R29" s="131">
        <v>73684.649999999994</v>
      </c>
      <c r="S29" s="128">
        <v>0</v>
      </c>
      <c r="T29" s="128">
        <v>0</v>
      </c>
      <c r="U29" s="128">
        <v>0</v>
      </c>
      <c r="V29" s="131">
        <v>8732.9699999999993</v>
      </c>
      <c r="W29" s="131">
        <v>17599.3</v>
      </c>
      <c r="X29" s="145">
        <v>17599.3</v>
      </c>
    </row>
    <row r="30" spans="2:24" ht="45" customHeight="1" thickBot="1">
      <c r="B30" s="48" t="s">
        <v>21</v>
      </c>
      <c r="C30" s="49" t="s">
        <v>99</v>
      </c>
      <c r="D30" s="146">
        <v>207</v>
      </c>
      <c r="E30" s="146">
        <f>215+3</f>
        <v>218</v>
      </c>
      <c r="F30" s="146">
        <v>207</v>
      </c>
      <c r="G30" s="146">
        <f>215+3</f>
        <v>218</v>
      </c>
      <c r="H30" s="146">
        <v>124.2</v>
      </c>
      <c r="I30" s="146">
        <v>128.4</v>
      </c>
      <c r="J30" s="147">
        <v>60679.85</v>
      </c>
      <c r="K30" s="147">
        <v>69379.97</v>
      </c>
      <c r="L30" s="147">
        <v>69379.97</v>
      </c>
      <c r="M30" s="147">
        <f>P30+S30+V30</f>
        <v>43033.19</v>
      </c>
      <c r="N30" s="127">
        <f t="shared" si="5"/>
        <v>45180.32</v>
      </c>
      <c r="O30" s="127">
        <f t="shared" si="5"/>
        <v>45180.32</v>
      </c>
      <c r="P30" s="148">
        <v>42433.19</v>
      </c>
      <c r="Q30" s="148">
        <v>44155.64</v>
      </c>
      <c r="R30" s="148">
        <v>44155.64</v>
      </c>
      <c r="S30" s="128">
        <v>0</v>
      </c>
      <c r="T30" s="128">
        <v>0</v>
      </c>
      <c r="U30" s="128">
        <v>0</v>
      </c>
      <c r="V30" s="148">
        <v>600</v>
      </c>
      <c r="W30" s="148">
        <v>1024.68</v>
      </c>
      <c r="X30" s="149">
        <v>1024.68</v>
      </c>
    </row>
    <row r="31" spans="2:24">
      <c r="B31" s="187" t="s">
        <v>23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</row>
  </sheetData>
  <mergeCells count="25">
    <mergeCell ref="B31:V31"/>
    <mergeCell ref="B8:X8"/>
    <mergeCell ref="B9:X9"/>
    <mergeCell ref="B10:X10"/>
    <mergeCell ref="B11:X11"/>
    <mergeCell ref="B12:X12"/>
    <mergeCell ref="R3:X3"/>
    <mergeCell ref="R1:X1"/>
    <mergeCell ref="R6:X6"/>
    <mergeCell ref="R4:X4"/>
    <mergeCell ref="R5:X5"/>
    <mergeCell ref="R7:X7"/>
    <mergeCell ref="B15:X15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  <mergeCell ref="S19:U19"/>
    <mergeCell ref="V19:X19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B1:X29"/>
  <sheetViews>
    <sheetView view="pageBreakPreview" zoomScale="60" zoomScaleNormal="60" workbookViewId="0">
      <selection activeCell="J39" sqref="J39"/>
    </sheetView>
  </sheetViews>
  <sheetFormatPr defaultRowHeight="12.75"/>
  <cols>
    <col min="1" max="1" width="3.42578125" style="8" customWidth="1"/>
    <col min="2" max="2" width="5.85546875" style="8" customWidth="1"/>
    <col min="3" max="3" width="17.7109375" style="8" customWidth="1"/>
    <col min="4" max="9" width="10.7109375" style="32" customWidth="1"/>
    <col min="10" max="11" width="21.140625" style="32" customWidth="1"/>
    <col min="12" max="12" width="22" style="32" customWidth="1"/>
    <col min="13" max="14" width="21.140625" style="32" customWidth="1"/>
    <col min="15" max="15" width="19.42578125" style="32" customWidth="1"/>
    <col min="16" max="17" width="20.5703125" style="32" customWidth="1"/>
    <col min="18" max="18" width="19.140625" style="32" customWidth="1"/>
    <col min="19" max="19" width="10.42578125" style="8" customWidth="1"/>
    <col min="20" max="21" width="13.5703125" style="8" customWidth="1"/>
    <col min="22" max="22" width="16.7109375" style="8" customWidth="1"/>
    <col min="23" max="24" width="10.42578125" style="8" customWidth="1"/>
    <col min="25" max="16384" width="9.140625" style="8"/>
  </cols>
  <sheetData>
    <row r="1" spans="2:24" ht="38.25">
      <c r="R1" s="179" t="s">
        <v>38</v>
      </c>
      <c r="S1" s="179"/>
      <c r="T1" s="179"/>
      <c r="U1" s="179"/>
      <c r="V1" s="179"/>
      <c r="W1" s="179"/>
      <c r="X1" s="179"/>
    </row>
    <row r="2" spans="2:24" ht="30.75" customHeight="1">
      <c r="R2" s="42"/>
      <c r="S2" s="13"/>
      <c r="T2" s="13"/>
      <c r="U2" s="12"/>
      <c r="V2" s="12"/>
      <c r="W2" s="12"/>
    </row>
    <row r="3" spans="2:24" ht="23.25">
      <c r="B3" s="14"/>
      <c r="F3" s="15"/>
      <c r="R3" s="185" t="s">
        <v>70</v>
      </c>
      <c r="S3" s="185"/>
      <c r="T3" s="185"/>
      <c r="U3" s="185"/>
      <c r="V3" s="185"/>
      <c r="W3" s="185"/>
      <c r="X3" s="185"/>
    </row>
    <row r="4" spans="2:24" ht="23.25" customHeight="1">
      <c r="B4" s="14"/>
      <c r="C4" s="16"/>
      <c r="E4" s="15"/>
      <c r="R4" s="186" t="s">
        <v>75</v>
      </c>
      <c r="S4" s="185"/>
      <c r="T4" s="185"/>
      <c r="U4" s="185"/>
      <c r="V4" s="185"/>
      <c r="W4" s="185"/>
      <c r="X4" s="185"/>
    </row>
    <row r="5" spans="2:24" ht="23.25" customHeight="1">
      <c r="B5" s="14"/>
      <c r="C5" s="16"/>
      <c r="E5" s="15"/>
      <c r="R5" s="186" t="s">
        <v>76</v>
      </c>
      <c r="S5" s="186"/>
      <c r="T5" s="186"/>
      <c r="U5" s="186"/>
      <c r="V5" s="186"/>
      <c r="W5" s="186"/>
      <c r="X5" s="186"/>
    </row>
    <row r="6" spans="2:24" ht="23.25" customHeight="1">
      <c r="B6" s="14"/>
      <c r="C6" s="16"/>
      <c r="E6" s="15"/>
      <c r="R6" s="186" t="s">
        <v>77</v>
      </c>
      <c r="S6" s="186"/>
      <c r="T6" s="186"/>
      <c r="U6" s="186"/>
      <c r="V6" s="186"/>
      <c r="W6" s="186"/>
      <c r="X6" s="186"/>
    </row>
    <row r="7" spans="2:24" ht="23.25" customHeight="1">
      <c r="B7" s="14"/>
      <c r="C7" s="16"/>
      <c r="E7" s="15"/>
      <c r="R7" s="186" t="s">
        <v>73</v>
      </c>
      <c r="S7" s="186"/>
      <c r="T7" s="186"/>
      <c r="U7" s="186"/>
      <c r="V7" s="186"/>
      <c r="W7" s="186"/>
      <c r="X7" s="186"/>
    </row>
    <row r="8" spans="2:24" ht="38.25">
      <c r="B8" s="179" t="s">
        <v>36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</row>
    <row r="9" spans="2:24" ht="33" customHeight="1">
      <c r="B9" s="179" t="s">
        <v>81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</row>
    <row r="10" spans="2:24" ht="30.75" customHeight="1">
      <c r="B10" s="179" t="s">
        <v>84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</row>
    <row r="11" spans="2:24" ht="25.5">
      <c r="B11" s="170" t="s">
        <v>112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2:24" ht="32.25" customHeight="1">
      <c r="B12" s="170" t="s">
        <v>93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</row>
    <row r="13" spans="2:24" ht="18.75">
      <c r="B13" s="157" t="s">
        <v>10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</row>
    <row r="14" spans="2:24" ht="21" customHeight="1" thickBot="1">
      <c r="B14" s="14"/>
      <c r="F14" s="15"/>
    </row>
    <row r="15" spans="2:24" ht="15" customHeight="1">
      <c r="B15" s="226"/>
      <c r="C15" s="188" t="s">
        <v>26</v>
      </c>
      <c r="D15" s="181" t="s">
        <v>33</v>
      </c>
      <c r="E15" s="182"/>
      <c r="F15" s="181" t="s">
        <v>34</v>
      </c>
      <c r="G15" s="182"/>
      <c r="H15" s="181" t="s">
        <v>32</v>
      </c>
      <c r="I15" s="182"/>
      <c r="J15" s="181" t="s">
        <v>45</v>
      </c>
      <c r="K15" s="182"/>
      <c r="L15" s="191"/>
      <c r="M15" s="181" t="s">
        <v>31</v>
      </c>
      <c r="N15" s="182"/>
      <c r="O15" s="191"/>
      <c r="P15" s="223" t="s">
        <v>28</v>
      </c>
      <c r="Q15" s="223"/>
      <c r="R15" s="223"/>
      <c r="S15" s="223"/>
      <c r="T15" s="223"/>
      <c r="U15" s="223"/>
      <c r="V15" s="223"/>
      <c r="W15" s="224"/>
      <c r="X15" s="225"/>
    </row>
    <row r="16" spans="2:24" ht="57" customHeight="1">
      <c r="B16" s="227"/>
      <c r="C16" s="180"/>
      <c r="D16" s="183"/>
      <c r="E16" s="184"/>
      <c r="F16" s="183"/>
      <c r="G16" s="184"/>
      <c r="H16" s="183"/>
      <c r="I16" s="184"/>
      <c r="J16" s="192"/>
      <c r="K16" s="193"/>
      <c r="L16" s="194"/>
      <c r="M16" s="192"/>
      <c r="N16" s="193"/>
      <c r="O16" s="194"/>
      <c r="P16" s="180" t="s">
        <v>48</v>
      </c>
      <c r="Q16" s="180"/>
      <c r="R16" s="180"/>
      <c r="S16" s="180" t="s">
        <v>49</v>
      </c>
      <c r="T16" s="180"/>
      <c r="U16" s="180"/>
      <c r="V16" s="180" t="s">
        <v>29</v>
      </c>
      <c r="W16" s="180"/>
      <c r="X16" s="195"/>
    </row>
    <row r="17" spans="2:24" ht="84" customHeight="1" thickBot="1">
      <c r="B17" s="228"/>
      <c r="C17" s="200"/>
      <c r="D17" s="41" t="s">
        <v>44</v>
      </c>
      <c r="E17" s="41" t="s">
        <v>12</v>
      </c>
      <c r="F17" s="41" t="s">
        <v>44</v>
      </c>
      <c r="G17" s="41" t="s">
        <v>12</v>
      </c>
      <c r="H17" s="41" t="s">
        <v>44</v>
      </c>
      <c r="I17" s="41" t="s">
        <v>12</v>
      </c>
      <c r="J17" s="41" t="s">
        <v>43</v>
      </c>
      <c r="K17" s="41" t="s">
        <v>17</v>
      </c>
      <c r="L17" s="41" t="s">
        <v>27</v>
      </c>
      <c r="M17" s="41" t="s">
        <v>43</v>
      </c>
      <c r="N17" s="41" t="s">
        <v>17</v>
      </c>
      <c r="O17" s="41" t="s">
        <v>27</v>
      </c>
      <c r="P17" s="41" t="s">
        <v>43</v>
      </c>
      <c r="Q17" s="41" t="s">
        <v>17</v>
      </c>
      <c r="R17" s="41" t="s">
        <v>27</v>
      </c>
      <c r="S17" s="41" t="s">
        <v>43</v>
      </c>
      <c r="T17" s="41" t="s">
        <v>17</v>
      </c>
      <c r="U17" s="41" t="s">
        <v>27</v>
      </c>
      <c r="V17" s="41" t="s">
        <v>43</v>
      </c>
      <c r="W17" s="41" t="s">
        <v>17</v>
      </c>
      <c r="X17" s="18" t="s">
        <v>27</v>
      </c>
    </row>
    <row r="18" spans="2:24" ht="13.5" thickBot="1">
      <c r="B18" s="11">
        <v>1</v>
      </c>
      <c r="C18" s="19">
        <v>2</v>
      </c>
      <c r="D18" s="19">
        <v>3</v>
      </c>
      <c r="E18" s="20">
        <v>4</v>
      </c>
      <c r="F18" s="19">
        <v>5</v>
      </c>
      <c r="G18" s="19">
        <v>6</v>
      </c>
      <c r="H18" s="20">
        <v>7</v>
      </c>
      <c r="I18" s="19">
        <v>8</v>
      </c>
      <c r="J18" s="19">
        <v>9</v>
      </c>
      <c r="K18" s="20">
        <v>10</v>
      </c>
      <c r="L18" s="19">
        <v>11</v>
      </c>
      <c r="M18" s="19">
        <v>12</v>
      </c>
      <c r="N18" s="20">
        <v>13</v>
      </c>
      <c r="O18" s="19">
        <v>14</v>
      </c>
      <c r="P18" s="19">
        <v>15</v>
      </c>
      <c r="Q18" s="20">
        <v>16</v>
      </c>
      <c r="R18" s="19">
        <v>17</v>
      </c>
      <c r="S18" s="19">
        <v>18</v>
      </c>
      <c r="T18" s="20">
        <v>19</v>
      </c>
      <c r="U18" s="19">
        <v>20</v>
      </c>
      <c r="V18" s="19">
        <v>21</v>
      </c>
      <c r="W18" s="20">
        <v>22</v>
      </c>
      <c r="X18" s="21">
        <v>23</v>
      </c>
    </row>
    <row r="19" spans="2:24" ht="50.25" customHeight="1" thickBot="1">
      <c r="B19" s="10" t="s">
        <v>1</v>
      </c>
      <c r="C19" s="22" t="s">
        <v>3</v>
      </c>
      <c r="D19" s="150">
        <f t="shared" ref="D19:I19" si="0">D21+D20</f>
        <v>381</v>
      </c>
      <c r="E19" s="150">
        <f t="shared" si="0"/>
        <v>381</v>
      </c>
      <c r="F19" s="150">
        <f t="shared" si="0"/>
        <v>381</v>
      </c>
      <c r="G19" s="150">
        <f t="shared" si="0"/>
        <v>381</v>
      </c>
      <c r="H19" s="150">
        <f t="shared" si="0"/>
        <v>317</v>
      </c>
      <c r="I19" s="150">
        <f t="shared" si="0"/>
        <v>317</v>
      </c>
      <c r="J19" s="151">
        <f>J20+J21</f>
        <v>187871.37</v>
      </c>
      <c r="K19" s="151">
        <f t="shared" ref="K19:X19" si="1">K20+K21</f>
        <v>202219.65</v>
      </c>
      <c r="L19" s="151">
        <f>L20+L21</f>
        <v>201274.22</v>
      </c>
      <c r="M19" s="151">
        <f t="shared" si="1"/>
        <v>104112.62000000001</v>
      </c>
      <c r="N19" s="151">
        <f>N20+N21</f>
        <v>106108.42000000001</v>
      </c>
      <c r="O19" s="151">
        <f t="shared" si="1"/>
        <v>106108.42000000001</v>
      </c>
      <c r="P19" s="151">
        <f t="shared" si="1"/>
        <v>104112.62000000001</v>
      </c>
      <c r="Q19" s="151">
        <f t="shared" si="1"/>
        <v>104839.70000000001</v>
      </c>
      <c r="R19" s="151">
        <f t="shared" si="1"/>
        <v>104839.70000000001</v>
      </c>
      <c r="S19" s="151">
        <f t="shared" si="1"/>
        <v>0</v>
      </c>
      <c r="T19" s="151">
        <f t="shared" si="1"/>
        <v>984.83999999999992</v>
      </c>
      <c r="U19" s="151">
        <f t="shared" si="1"/>
        <v>984.83999999999992</v>
      </c>
      <c r="V19" s="151">
        <f t="shared" si="1"/>
        <v>0</v>
      </c>
      <c r="W19" s="151">
        <f t="shared" si="1"/>
        <v>283.88</v>
      </c>
      <c r="X19" s="152">
        <f t="shared" si="1"/>
        <v>283.88</v>
      </c>
    </row>
    <row r="20" spans="2:24" ht="25.5">
      <c r="B20" s="23" t="s">
        <v>18</v>
      </c>
      <c r="C20" s="9" t="s">
        <v>14</v>
      </c>
      <c r="D20" s="56">
        <v>14</v>
      </c>
      <c r="E20" s="56">
        <v>14</v>
      </c>
      <c r="F20" s="56">
        <v>14</v>
      </c>
      <c r="G20" s="56">
        <v>14</v>
      </c>
      <c r="H20" s="56">
        <v>14</v>
      </c>
      <c r="I20" s="56">
        <v>14</v>
      </c>
      <c r="J20" s="57">
        <v>10310.14</v>
      </c>
      <c r="K20" s="57">
        <v>10398.92</v>
      </c>
      <c r="L20" s="57">
        <v>10398.92</v>
      </c>
      <c r="M20" s="88">
        <f>P20</f>
        <v>7043.12</v>
      </c>
      <c r="N20" s="88">
        <f>Q20+T20</f>
        <v>7111.31</v>
      </c>
      <c r="O20" s="88">
        <f>R20+U20</f>
        <v>7111.31</v>
      </c>
      <c r="P20" s="89">
        <v>7043.12</v>
      </c>
      <c r="Q20" s="89">
        <v>7047.92</v>
      </c>
      <c r="R20" s="89">
        <v>7047.92</v>
      </c>
      <c r="S20" s="90"/>
      <c r="T20" s="90">
        <v>63.39</v>
      </c>
      <c r="U20" s="90">
        <v>63.39</v>
      </c>
      <c r="V20" s="90"/>
      <c r="W20" s="91"/>
      <c r="X20" s="92"/>
    </row>
    <row r="21" spans="2:24" ht="25.5">
      <c r="B21" s="23" t="s">
        <v>19</v>
      </c>
      <c r="C21" s="9" t="s">
        <v>15</v>
      </c>
      <c r="D21" s="56">
        <f t="shared" ref="D21:I21" si="2">D24+8</f>
        <v>367</v>
      </c>
      <c r="E21" s="56">
        <f t="shared" si="2"/>
        <v>367</v>
      </c>
      <c r="F21" s="56">
        <f t="shared" si="2"/>
        <v>367</v>
      </c>
      <c r="G21" s="56">
        <f t="shared" si="2"/>
        <v>367</v>
      </c>
      <c r="H21" s="56">
        <f t="shared" si="2"/>
        <v>303</v>
      </c>
      <c r="I21" s="56">
        <f t="shared" si="2"/>
        <v>303</v>
      </c>
      <c r="J21" s="88">
        <f>J23-J20</f>
        <v>177561.22999999998</v>
      </c>
      <c r="K21" s="88">
        <f t="shared" ref="K21:L21" si="3">K23-K20</f>
        <v>191820.72999999998</v>
      </c>
      <c r="L21" s="88">
        <f t="shared" si="3"/>
        <v>190875.3</v>
      </c>
      <c r="M21" s="88">
        <f t="shared" ref="M21" si="4">M23-M20</f>
        <v>97069.500000000015</v>
      </c>
      <c r="N21" s="88">
        <f t="shared" ref="N21" si="5">N23-N20</f>
        <v>98997.110000000015</v>
      </c>
      <c r="O21" s="88">
        <f t="shared" ref="O21" si="6">O23-O20</f>
        <v>98997.110000000015</v>
      </c>
      <c r="P21" s="88">
        <f t="shared" ref="P21" si="7">P23-P20</f>
        <v>97069.500000000015</v>
      </c>
      <c r="Q21" s="88">
        <f t="shared" ref="Q21" si="8">Q23-Q20</f>
        <v>97791.780000000013</v>
      </c>
      <c r="R21" s="88">
        <f t="shared" ref="R21" si="9">R23-R20</f>
        <v>97791.780000000013</v>
      </c>
      <c r="S21" s="88">
        <f t="shared" ref="S21" si="10">S23-S20</f>
        <v>0</v>
      </c>
      <c r="T21" s="88">
        <f t="shared" ref="T21" si="11">T23-T20</f>
        <v>921.44999999999993</v>
      </c>
      <c r="U21" s="88">
        <f t="shared" ref="U21" si="12">U23-U20</f>
        <v>921.44999999999993</v>
      </c>
      <c r="V21" s="88">
        <f>V23-V20</f>
        <v>0</v>
      </c>
      <c r="W21" s="88">
        <f t="shared" ref="W21" si="13">W23-W20</f>
        <v>283.88</v>
      </c>
      <c r="X21" s="88">
        <f t="shared" ref="X21" si="14">X23-X20</f>
        <v>283.88</v>
      </c>
    </row>
    <row r="22" spans="2:24" ht="25.5">
      <c r="B22" s="23" t="s">
        <v>20</v>
      </c>
      <c r="C22" s="9" t="s">
        <v>16</v>
      </c>
      <c r="D22" s="56"/>
      <c r="E22" s="56"/>
      <c r="F22" s="56"/>
      <c r="G22" s="56"/>
      <c r="H22" s="56"/>
      <c r="I22" s="56"/>
      <c r="J22" s="57"/>
      <c r="K22" s="57"/>
      <c r="L22" s="57"/>
      <c r="M22" s="88">
        <f t="shared" ref="M22:O22" si="15">P22+S22+V22</f>
        <v>0</v>
      </c>
      <c r="N22" s="88">
        <f t="shared" si="15"/>
        <v>0</v>
      </c>
      <c r="O22" s="88">
        <f t="shared" si="15"/>
        <v>0</v>
      </c>
      <c r="P22" s="93"/>
      <c r="Q22" s="93"/>
      <c r="R22" s="93"/>
      <c r="S22" s="94"/>
      <c r="T22" s="94"/>
      <c r="U22" s="94"/>
      <c r="V22" s="94"/>
      <c r="W22" s="95"/>
      <c r="X22" s="96"/>
    </row>
    <row r="23" spans="2:24" ht="51">
      <c r="B23" s="50" t="s">
        <v>2</v>
      </c>
      <c r="C23" s="24" t="s">
        <v>30</v>
      </c>
      <c r="D23" s="97">
        <f>D24+D26</f>
        <v>381</v>
      </c>
      <c r="E23" s="97">
        <f t="shared" ref="E23:X23" si="16">E24+E25+E26</f>
        <v>381</v>
      </c>
      <c r="F23" s="97">
        <f t="shared" si="16"/>
        <v>381</v>
      </c>
      <c r="G23" s="97">
        <f t="shared" si="16"/>
        <v>381</v>
      </c>
      <c r="H23" s="97">
        <f t="shared" si="16"/>
        <v>317</v>
      </c>
      <c r="I23" s="97">
        <f t="shared" si="16"/>
        <v>317</v>
      </c>
      <c r="J23" s="98">
        <f t="shared" si="16"/>
        <v>187871.37</v>
      </c>
      <c r="K23" s="98">
        <f t="shared" si="16"/>
        <v>202219.65</v>
      </c>
      <c r="L23" s="98">
        <f t="shared" si="16"/>
        <v>201274.22</v>
      </c>
      <c r="M23" s="98">
        <f t="shared" si="16"/>
        <v>104112.62000000001</v>
      </c>
      <c r="N23" s="98">
        <f>N24+N25+N26</f>
        <v>106108.42000000001</v>
      </c>
      <c r="O23" s="98">
        <f t="shared" si="16"/>
        <v>106108.42000000001</v>
      </c>
      <c r="P23" s="98">
        <f t="shared" si="16"/>
        <v>104112.62000000001</v>
      </c>
      <c r="Q23" s="98">
        <f>Q24+Q25+Q26</f>
        <v>104839.70000000001</v>
      </c>
      <c r="R23" s="98">
        <f t="shared" si="16"/>
        <v>104839.70000000001</v>
      </c>
      <c r="S23" s="98">
        <f t="shared" si="16"/>
        <v>0</v>
      </c>
      <c r="T23" s="98">
        <f t="shared" si="16"/>
        <v>984.83999999999992</v>
      </c>
      <c r="U23" s="98">
        <f t="shared" si="16"/>
        <v>984.83999999999992</v>
      </c>
      <c r="V23" s="98">
        <f t="shared" si="16"/>
        <v>0</v>
      </c>
      <c r="W23" s="98">
        <f>W24+W25+W26</f>
        <v>283.88</v>
      </c>
      <c r="X23" s="99">
        <f t="shared" si="16"/>
        <v>283.88</v>
      </c>
    </row>
    <row r="24" spans="2:24" ht="53.25" customHeight="1">
      <c r="B24" s="47" t="s">
        <v>18</v>
      </c>
      <c r="C24" s="9" t="s">
        <v>24</v>
      </c>
      <c r="D24" s="56">
        <v>359</v>
      </c>
      <c r="E24" s="56">
        <v>359</v>
      </c>
      <c r="F24" s="56">
        <v>359</v>
      </c>
      <c r="G24" s="56">
        <v>359</v>
      </c>
      <c r="H24" s="56">
        <v>295</v>
      </c>
      <c r="I24" s="56">
        <v>295</v>
      </c>
      <c r="J24" s="57">
        <f>173661.83+321.65</f>
        <v>173983.47999999998</v>
      </c>
      <c r="K24" s="57">
        <v>188470.18</v>
      </c>
      <c r="L24" s="57">
        <v>187525.04</v>
      </c>
      <c r="M24" s="88">
        <f>P24+S24+V24</f>
        <v>94936.46</v>
      </c>
      <c r="N24" s="88">
        <f>Q24+T24+W24</f>
        <v>96842.590000000011</v>
      </c>
      <c r="O24" s="88">
        <f t="shared" ref="M24:O25" si="17">R24+U24+X24</f>
        <v>96842.590000000011</v>
      </c>
      <c r="P24" s="89">
        <v>94936.46</v>
      </c>
      <c r="Q24" s="89">
        <v>95656.91</v>
      </c>
      <c r="R24" s="89">
        <v>95656.91</v>
      </c>
      <c r="S24" s="94"/>
      <c r="T24" s="90">
        <v>901.8</v>
      </c>
      <c r="U24" s="90">
        <v>901.8</v>
      </c>
      <c r="V24" s="94"/>
      <c r="W24" s="91">
        <v>283.88</v>
      </c>
      <c r="X24" s="92">
        <v>283.88</v>
      </c>
    </row>
    <row r="25" spans="2:24" ht="38.25">
      <c r="B25" s="51" t="s">
        <v>19</v>
      </c>
      <c r="C25" s="46" t="s">
        <v>25</v>
      </c>
      <c r="D25" s="100"/>
      <c r="E25" s="100"/>
      <c r="F25" s="100"/>
      <c r="G25" s="100"/>
      <c r="H25" s="100"/>
      <c r="I25" s="100"/>
      <c r="J25" s="101"/>
      <c r="K25" s="101"/>
      <c r="L25" s="101"/>
      <c r="M25" s="88">
        <f t="shared" si="17"/>
        <v>0</v>
      </c>
      <c r="N25" s="88">
        <f t="shared" si="17"/>
        <v>0</v>
      </c>
      <c r="O25" s="88">
        <f t="shared" si="17"/>
        <v>0</v>
      </c>
      <c r="P25" s="102"/>
      <c r="Q25" s="102"/>
      <c r="R25" s="102"/>
      <c r="S25" s="103"/>
      <c r="T25" s="103"/>
      <c r="U25" s="103"/>
      <c r="V25" s="103"/>
      <c r="W25" s="104"/>
      <c r="X25" s="105"/>
    </row>
    <row r="26" spans="2:24" ht="51.75" thickBot="1">
      <c r="B26" s="48" t="s">
        <v>20</v>
      </c>
      <c r="C26" s="49" t="s">
        <v>47</v>
      </c>
      <c r="D26" s="58">
        <f>E26</f>
        <v>22</v>
      </c>
      <c r="E26" s="58">
        <f>E20+8</f>
        <v>22</v>
      </c>
      <c r="F26" s="58">
        <f>G26</f>
        <v>22</v>
      </c>
      <c r="G26" s="58">
        <f>G20+8</f>
        <v>22</v>
      </c>
      <c r="H26" s="58">
        <f>I26</f>
        <v>22</v>
      </c>
      <c r="I26" s="58">
        <f>I20+8</f>
        <v>22</v>
      </c>
      <c r="J26" s="59">
        <v>13887.89</v>
      </c>
      <c r="K26" s="59">
        <v>13749.47</v>
      </c>
      <c r="L26" s="59">
        <v>13749.18</v>
      </c>
      <c r="M26" s="59">
        <f>P26+S26+V26</f>
        <v>9176.16</v>
      </c>
      <c r="N26" s="59">
        <f>Q26+T26</f>
        <v>9265.8300000000017</v>
      </c>
      <c r="O26" s="59">
        <f>R26+U26</f>
        <v>9265.8300000000017</v>
      </c>
      <c r="P26" s="59">
        <f>2133.04+P20</f>
        <v>9176.16</v>
      </c>
      <c r="Q26" s="59">
        <v>9182.7900000000009</v>
      </c>
      <c r="R26" s="59">
        <v>9182.7900000000009</v>
      </c>
      <c r="S26" s="59"/>
      <c r="T26" s="59">
        <v>83.04</v>
      </c>
      <c r="U26" s="59">
        <v>83.04</v>
      </c>
      <c r="V26" s="59">
        <v>0</v>
      </c>
      <c r="W26" s="59"/>
      <c r="X26" s="106"/>
    </row>
    <row r="27" spans="2:24" ht="12.75" customHeight="1">
      <c r="B27" s="187" t="s">
        <v>23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</row>
    <row r="29" spans="2:24" ht="15.75">
      <c r="B29" s="52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2"/>
      <c r="T29" s="52"/>
      <c r="U29" s="52"/>
      <c r="V29" s="52"/>
      <c r="W29" s="52"/>
      <c r="X29" s="52"/>
    </row>
  </sheetData>
  <mergeCells count="24">
    <mergeCell ref="R1:X1"/>
    <mergeCell ref="R3:X3"/>
    <mergeCell ref="R4:X4"/>
    <mergeCell ref="R5:X5"/>
    <mergeCell ref="V16:X16"/>
    <mergeCell ref="R6:X6"/>
    <mergeCell ref="R7:X7"/>
    <mergeCell ref="B8:X8"/>
    <mergeCell ref="B12:X12"/>
    <mergeCell ref="B13:X13"/>
    <mergeCell ref="B9:X9"/>
    <mergeCell ref="B10:X10"/>
    <mergeCell ref="H15:I16"/>
    <mergeCell ref="M15:O16"/>
    <mergeCell ref="B27:V27"/>
    <mergeCell ref="D15:E16"/>
    <mergeCell ref="J15:L16"/>
    <mergeCell ref="P15:X15"/>
    <mergeCell ref="B11:X11"/>
    <mergeCell ref="B15:B17"/>
    <mergeCell ref="P16:R16"/>
    <mergeCell ref="S16:U16"/>
    <mergeCell ref="F15:G16"/>
    <mergeCell ref="C15:C17"/>
  </mergeCells>
  <phoneticPr fontId="2" type="noConversion"/>
  <pageMargins left="0.39370078740157483" right="0.39370078740157483" top="1.2598425196850394" bottom="0.31496062992125984" header="0.51181102362204722" footer="0.35433070866141736"/>
  <pageSetup paperSize="9" scale="3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B1:X36"/>
  <sheetViews>
    <sheetView view="pageBreakPreview" topLeftCell="D1" zoomScale="60" zoomScaleNormal="100" workbookViewId="0">
      <selection activeCell="D1" sqref="A1:XFD1"/>
    </sheetView>
  </sheetViews>
  <sheetFormatPr defaultRowHeight="12.75"/>
  <cols>
    <col min="1" max="1" width="3.42578125" style="8" customWidth="1"/>
    <col min="2" max="2" width="8.85546875" style="8" customWidth="1"/>
    <col min="3" max="3" width="23" style="8" customWidth="1"/>
    <col min="4" max="8" width="14.140625" style="8" customWidth="1"/>
    <col min="9" max="9" width="14.28515625" style="8" customWidth="1"/>
    <col min="10" max="18" width="19.28515625" style="32" customWidth="1"/>
    <col min="19" max="21" width="17.5703125" style="8" customWidth="1"/>
    <col min="22" max="23" width="14.28515625" style="8" customWidth="1"/>
    <col min="24" max="24" width="14.140625" style="8" customWidth="1"/>
    <col min="25" max="16384" width="9.140625" style="8"/>
  </cols>
  <sheetData>
    <row r="1" spans="2:24" s="55" customFormat="1" ht="0.75" customHeight="1">
      <c r="D1" s="54">
        <f>'образование+молодежка'!D19+культура!D22+'физ-ра'!D19+прочие..!D23</f>
        <v>13883.970000000001</v>
      </c>
      <c r="E1" s="54">
        <f>'образование+молодежка'!E19+культура!E22+'физ-ра'!E19+прочие..!E23</f>
        <v>14270.880000000001</v>
      </c>
      <c r="F1" s="54">
        <f>'образование+молодежка'!F19+культура!F22+'физ-ра'!F19+прочие..!F23</f>
        <v>13707.06</v>
      </c>
      <c r="G1" s="54">
        <f>'образование+молодежка'!G19+культура!G22+'физ-ра'!G19+прочие..!G23</f>
        <v>13873.19</v>
      </c>
      <c r="H1" s="54">
        <f>'образование+молодежка'!H19+культура!H22+'физ-ра'!H19+прочие..!H23</f>
        <v>10003.73</v>
      </c>
      <c r="I1" s="54">
        <f>'образование+молодежка'!I19+культура!I22+'физ-ра'!I19+прочие..!I23</f>
        <v>9971.6</v>
      </c>
      <c r="J1" s="54">
        <f>'образование+молодежка'!J19+культура!J22+'физ-ра'!J19+прочие..!J23</f>
        <v>5636227.3300000001</v>
      </c>
      <c r="K1" s="54">
        <f>'образование+молодежка'!K19+культура!K22+'физ-ра'!K19+прочие..!K23</f>
        <v>6980981.5200000014</v>
      </c>
      <c r="L1" s="54">
        <f>'образование+молодежка'!L19+культура!L22+'физ-ра'!L19+прочие..!L23</f>
        <v>6878925.3199999994</v>
      </c>
      <c r="M1" s="54">
        <f>'образование+молодежка'!M19+культура!M22+'физ-ра'!M19+прочие..!M23</f>
        <v>3169981.6130000008</v>
      </c>
      <c r="N1" s="54">
        <f>'образование+молодежка'!N19+культура!N22+'физ-ра'!N19+прочие..!N23</f>
        <v>3444167.0500000003</v>
      </c>
      <c r="O1" s="54">
        <f>'образование+молодежка'!O19+культура!O22+'физ-ра'!O19+прочие..!O23</f>
        <v>3441284.68</v>
      </c>
      <c r="P1" s="54">
        <f>'образование+молодежка'!P19+культура!P22+'физ-ра'!P19+прочие..!P23</f>
        <v>1392690.9029999999</v>
      </c>
      <c r="Q1" s="54">
        <f>'образование+молодежка'!Q19+культура!Q22+'физ-ра'!Q19+прочие..!Q23</f>
        <v>1475587.38</v>
      </c>
      <c r="R1" s="54">
        <f>'образование+молодежка'!R19+культура!R22+'физ-ра'!R19+прочие..!R23</f>
        <v>1475587.38</v>
      </c>
      <c r="S1" s="54">
        <f>'образование+молодежка'!S19+культура!S22+'физ-ра'!S19+прочие..!S23</f>
        <v>1704724.49</v>
      </c>
      <c r="T1" s="54">
        <f>'образование+молодежка'!T19+культура!T22+'физ-ра'!T19+прочие..!T23</f>
        <v>1870661.86</v>
      </c>
      <c r="U1" s="54">
        <f>'образование+молодежка'!U19+культура!U22+'физ-ра'!U19+прочие..!U23</f>
        <v>1870658.01</v>
      </c>
      <c r="V1" s="54">
        <f>'образование+молодежка'!V19+культура!V22+'физ-ра'!V19+прочие..!V23</f>
        <v>72566.22</v>
      </c>
      <c r="W1" s="54">
        <f>'образование+молодежка'!W19+культура!W22+'физ-ра'!W19+прочие..!W23</f>
        <v>97917.810000000012</v>
      </c>
      <c r="X1" s="54">
        <f>'образование+молодежка'!X19+культура!X22+'физ-ра'!X19+прочие..!X23</f>
        <v>95039.29</v>
      </c>
    </row>
    <row r="2" spans="2:24" ht="38.25">
      <c r="R2" s="179" t="s">
        <v>40</v>
      </c>
      <c r="S2" s="179"/>
      <c r="T2" s="179"/>
      <c r="U2" s="179"/>
      <c r="V2" s="179"/>
      <c r="W2" s="179"/>
      <c r="X2" s="179"/>
    </row>
    <row r="3" spans="2:24" ht="30" customHeight="1">
      <c r="R3" s="31"/>
      <c r="S3" s="13"/>
      <c r="T3" s="13"/>
      <c r="U3" s="12"/>
      <c r="V3" s="12"/>
      <c r="W3" s="12"/>
    </row>
    <row r="4" spans="2:24" ht="23.25">
      <c r="B4" s="14"/>
      <c r="F4" s="15"/>
      <c r="R4" s="185" t="s">
        <v>70</v>
      </c>
      <c r="S4" s="185"/>
      <c r="T4" s="185"/>
      <c r="U4" s="185"/>
      <c r="V4" s="185"/>
      <c r="W4" s="185"/>
      <c r="X4" s="185"/>
    </row>
    <row r="5" spans="2:24" ht="23.25" customHeight="1">
      <c r="B5" s="14"/>
      <c r="F5" s="15"/>
      <c r="R5" s="186" t="s">
        <v>75</v>
      </c>
      <c r="S5" s="185"/>
      <c r="T5" s="185"/>
      <c r="U5" s="185"/>
      <c r="V5" s="185"/>
      <c r="W5" s="185"/>
      <c r="X5" s="185"/>
    </row>
    <row r="6" spans="2:24" ht="23.25" customHeight="1">
      <c r="B6" s="14"/>
      <c r="F6" s="15"/>
      <c r="R6" s="186" t="s">
        <v>76</v>
      </c>
      <c r="S6" s="186"/>
      <c r="T6" s="186"/>
      <c r="U6" s="186"/>
      <c r="V6" s="186"/>
      <c r="W6" s="186"/>
      <c r="X6" s="186"/>
    </row>
    <row r="7" spans="2:24" ht="23.25" customHeight="1">
      <c r="B7" s="14"/>
      <c r="F7" s="15"/>
      <c r="R7" s="186" t="s">
        <v>77</v>
      </c>
      <c r="S7" s="186"/>
      <c r="T7" s="186"/>
      <c r="U7" s="186"/>
      <c r="V7" s="186"/>
      <c r="W7" s="186"/>
      <c r="X7" s="186"/>
    </row>
    <row r="8" spans="2:24" ht="23.25" customHeight="1">
      <c r="B8" s="14"/>
      <c r="F8" s="15"/>
      <c r="R8" s="186" t="s">
        <v>73</v>
      </c>
      <c r="S8" s="186"/>
      <c r="T8" s="186"/>
      <c r="U8" s="186"/>
      <c r="V8" s="186"/>
      <c r="W8" s="186"/>
      <c r="X8" s="186"/>
    </row>
    <row r="9" spans="2:24">
      <c r="B9" s="14"/>
      <c r="C9" s="16"/>
      <c r="M9" s="15"/>
      <c r="N9" s="15"/>
    </row>
    <row r="10" spans="2:24">
      <c r="B10" s="14"/>
      <c r="C10" s="16"/>
      <c r="M10" s="15"/>
      <c r="N10" s="15"/>
    </row>
    <row r="11" spans="2:24" ht="38.25">
      <c r="B11" s="179" t="s">
        <v>36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</row>
    <row r="12" spans="2:24" ht="38.25">
      <c r="B12" s="179" t="s">
        <v>81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</row>
    <row r="13" spans="2:24" ht="38.25">
      <c r="B13" s="179" t="s">
        <v>85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</row>
    <row r="14" spans="2:24" ht="38.25">
      <c r="B14" s="17"/>
      <c r="C14" s="17"/>
      <c r="D14" s="17"/>
      <c r="E14" s="17"/>
      <c r="F14" s="17"/>
      <c r="G14" s="17"/>
      <c r="H14" s="17"/>
      <c r="I14" s="17"/>
      <c r="J14" s="31"/>
      <c r="K14" s="31"/>
      <c r="L14" s="179" t="s">
        <v>86</v>
      </c>
      <c r="M14" s="179"/>
      <c r="N14" s="179"/>
      <c r="O14" s="179"/>
      <c r="P14" s="179"/>
      <c r="Q14" s="179"/>
      <c r="R14" s="179"/>
      <c r="S14" s="179"/>
      <c r="T14" s="179"/>
      <c r="U14" s="179"/>
      <c r="V14" s="17"/>
      <c r="W14" s="17"/>
      <c r="X14" s="17"/>
    </row>
    <row r="15" spans="2:24" ht="25.5">
      <c r="B15" s="170" t="s">
        <v>112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</row>
    <row r="16" spans="2:24" ht="35.25" customHeight="1">
      <c r="B16" s="170" t="s">
        <v>93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</row>
    <row r="17" spans="2:24" ht="14.25" customHeight="1">
      <c r="B17" s="157" t="s">
        <v>11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</row>
    <row r="18" spans="2:24" ht="31.5" customHeight="1" thickBot="1">
      <c r="B18" s="14"/>
      <c r="D18" s="8">
        <f>D23-D27</f>
        <v>0</v>
      </c>
      <c r="E18" s="8">
        <f t="shared" ref="E18:X18" si="0">E23-E27</f>
        <v>0</v>
      </c>
      <c r="F18" s="8">
        <f t="shared" si="0"/>
        <v>0</v>
      </c>
      <c r="G18" s="8">
        <f t="shared" si="0"/>
        <v>0</v>
      </c>
      <c r="H18" s="8">
        <f t="shared" si="0"/>
        <v>0</v>
      </c>
      <c r="I18" s="8">
        <f t="shared" si="0"/>
        <v>0</v>
      </c>
      <c r="J18" s="8">
        <f t="shared" si="0"/>
        <v>0</v>
      </c>
      <c r="K18" s="8">
        <f t="shared" si="0"/>
        <v>0</v>
      </c>
      <c r="L18" s="8">
        <f t="shared" si="0"/>
        <v>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8">
        <f t="shared" si="0"/>
        <v>0</v>
      </c>
      <c r="W18" s="8">
        <f t="shared" si="0"/>
        <v>0</v>
      </c>
      <c r="X18" s="8">
        <f t="shared" si="0"/>
        <v>0</v>
      </c>
    </row>
    <row r="19" spans="2:24" ht="12.75" customHeight="1">
      <c r="B19" s="229"/>
      <c r="C19" s="188" t="s">
        <v>26</v>
      </c>
      <c r="D19" s="181" t="s">
        <v>33</v>
      </c>
      <c r="E19" s="182"/>
      <c r="F19" s="181" t="s">
        <v>34</v>
      </c>
      <c r="G19" s="182"/>
      <c r="H19" s="181" t="s">
        <v>32</v>
      </c>
      <c r="I19" s="182"/>
      <c r="J19" s="181" t="s">
        <v>45</v>
      </c>
      <c r="K19" s="182"/>
      <c r="L19" s="191"/>
      <c r="M19" s="181" t="s">
        <v>31</v>
      </c>
      <c r="N19" s="182"/>
      <c r="O19" s="191"/>
      <c r="P19" s="188" t="s">
        <v>28</v>
      </c>
      <c r="Q19" s="188"/>
      <c r="R19" s="188"/>
      <c r="S19" s="188"/>
      <c r="T19" s="188"/>
      <c r="U19" s="188"/>
      <c r="V19" s="188"/>
      <c r="W19" s="189"/>
      <c r="X19" s="190"/>
    </row>
    <row r="20" spans="2:24" ht="50.25" customHeight="1">
      <c r="B20" s="230"/>
      <c r="C20" s="180"/>
      <c r="D20" s="183"/>
      <c r="E20" s="184"/>
      <c r="F20" s="183"/>
      <c r="G20" s="184"/>
      <c r="H20" s="183"/>
      <c r="I20" s="184"/>
      <c r="J20" s="192"/>
      <c r="K20" s="193"/>
      <c r="L20" s="194"/>
      <c r="M20" s="192"/>
      <c r="N20" s="193"/>
      <c r="O20" s="194"/>
      <c r="P20" s="180" t="s">
        <v>48</v>
      </c>
      <c r="Q20" s="180"/>
      <c r="R20" s="180"/>
      <c r="S20" s="180" t="s">
        <v>49</v>
      </c>
      <c r="T20" s="180"/>
      <c r="U20" s="180"/>
      <c r="V20" s="180" t="s">
        <v>29</v>
      </c>
      <c r="W20" s="180"/>
      <c r="X20" s="195"/>
    </row>
    <row r="21" spans="2:24" ht="69.75" customHeight="1" thickBot="1">
      <c r="B21" s="231"/>
      <c r="C21" s="200"/>
      <c r="D21" s="78" t="s">
        <v>44</v>
      </c>
      <c r="E21" s="78" t="s">
        <v>12</v>
      </c>
      <c r="F21" s="78" t="s">
        <v>44</v>
      </c>
      <c r="G21" s="78" t="s">
        <v>12</v>
      </c>
      <c r="H21" s="78" t="s">
        <v>44</v>
      </c>
      <c r="I21" s="78" t="s">
        <v>12</v>
      </c>
      <c r="J21" s="78" t="s">
        <v>43</v>
      </c>
      <c r="K21" s="78" t="s">
        <v>17</v>
      </c>
      <c r="L21" s="78" t="s">
        <v>27</v>
      </c>
      <c r="M21" s="78" t="s">
        <v>43</v>
      </c>
      <c r="N21" s="78" t="s">
        <v>17</v>
      </c>
      <c r="O21" s="78" t="s">
        <v>27</v>
      </c>
      <c r="P21" s="78" t="s">
        <v>43</v>
      </c>
      <c r="Q21" s="78" t="s">
        <v>17</v>
      </c>
      <c r="R21" s="78" t="s">
        <v>27</v>
      </c>
      <c r="S21" s="78" t="s">
        <v>43</v>
      </c>
      <c r="T21" s="78" t="s">
        <v>17</v>
      </c>
      <c r="U21" s="78" t="s">
        <v>27</v>
      </c>
      <c r="V21" s="78" t="s">
        <v>43</v>
      </c>
      <c r="W21" s="78" t="s">
        <v>17</v>
      </c>
      <c r="X21" s="18" t="s">
        <v>27</v>
      </c>
    </row>
    <row r="22" spans="2:24" ht="13.5" thickBot="1">
      <c r="B22" s="11">
        <v>1</v>
      </c>
      <c r="C22" s="19">
        <v>2</v>
      </c>
      <c r="D22" s="19">
        <v>3</v>
      </c>
      <c r="E22" s="20">
        <v>4</v>
      </c>
      <c r="F22" s="19">
        <v>5</v>
      </c>
      <c r="G22" s="19">
        <v>6</v>
      </c>
      <c r="H22" s="20">
        <v>7</v>
      </c>
      <c r="I22" s="19">
        <v>8</v>
      </c>
      <c r="J22" s="19">
        <v>9</v>
      </c>
      <c r="K22" s="20">
        <v>10</v>
      </c>
      <c r="L22" s="19">
        <v>11</v>
      </c>
      <c r="M22" s="19">
        <v>12</v>
      </c>
      <c r="N22" s="20">
        <v>13</v>
      </c>
      <c r="O22" s="19">
        <v>14</v>
      </c>
      <c r="P22" s="19">
        <v>15</v>
      </c>
      <c r="Q22" s="20">
        <v>16</v>
      </c>
      <c r="R22" s="19">
        <v>17</v>
      </c>
      <c r="S22" s="19">
        <v>18</v>
      </c>
      <c r="T22" s="20">
        <v>19</v>
      </c>
      <c r="U22" s="19">
        <v>20</v>
      </c>
      <c r="V22" s="19">
        <v>21</v>
      </c>
      <c r="W22" s="20">
        <v>22</v>
      </c>
      <c r="X22" s="21">
        <v>23</v>
      </c>
    </row>
    <row r="23" spans="2:24" ht="38.25">
      <c r="B23" s="10" t="s">
        <v>1</v>
      </c>
      <c r="C23" s="22" t="s">
        <v>3</v>
      </c>
      <c r="D23" s="79">
        <v>548.5</v>
      </c>
      <c r="E23" s="107">
        <v>592</v>
      </c>
      <c r="F23" s="107">
        <v>488.5</v>
      </c>
      <c r="G23" s="107">
        <v>498</v>
      </c>
      <c r="H23" s="107">
        <v>485.5</v>
      </c>
      <c r="I23" s="107">
        <v>500.7</v>
      </c>
      <c r="J23" s="79">
        <v>334005.19</v>
      </c>
      <c r="K23" s="79">
        <v>391142.57</v>
      </c>
      <c r="L23" s="79">
        <v>387881.51</v>
      </c>
      <c r="M23" s="79">
        <v>177590.45299999998</v>
      </c>
      <c r="N23" s="79">
        <v>192366.84999999998</v>
      </c>
      <c r="O23" s="79">
        <v>192366.84999999998</v>
      </c>
      <c r="P23" s="79">
        <v>176487.48299999998</v>
      </c>
      <c r="Q23" s="79">
        <v>187971.34</v>
      </c>
      <c r="R23" s="79">
        <v>187971.34</v>
      </c>
      <c r="S23" s="79">
        <v>0</v>
      </c>
      <c r="T23" s="79">
        <v>1691.4</v>
      </c>
      <c r="U23" s="79">
        <v>1691.4</v>
      </c>
      <c r="V23" s="79">
        <v>1102.97</v>
      </c>
      <c r="W23" s="79">
        <v>2704.11</v>
      </c>
      <c r="X23" s="79">
        <v>2704.11</v>
      </c>
    </row>
    <row r="24" spans="2:24" ht="40.5" customHeight="1">
      <c r="B24" s="23" t="s">
        <v>18</v>
      </c>
      <c r="C24" s="9" t="s">
        <v>14</v>
      </c>
      <c r="D24" s="108">
        <v>410</v>
      </c>
      <c r="E24" s="108">
        <v>454</v>
      </c>
      <c r="F24" s="108">
        <v>385</v>
      </c>
      <c r="G24" s="108">
        <v>400</v>
      </c>
      <c r="H24" s="108">
        <v>370</v>
      </c>
      <c r="I24" s="108">
        <v>398.7</v>
      </c>
      <c r="J24" s="108">
        <v>235886.78</v>
      </c>
      <c r="K24" s="108">
        <v>251275.66000000003</v>
      </c>
      <c r="L24" s="108">
        <v>250356.86000000002</v>
      </c>
      <c r="M24" s="108">
        <v>132821.57299999997</v>
      </c>
      <c r="N24" s="108">
        <v>141679.26999999999</v>
      </c>
      <c r="O24" s="108">
        <v>141679.26999999999</v>
      </c>
      <c r="P24" s="108">
        <v>132821.57299999997</v>
      </c>
      <c r="Q24" s="108">
        <v>140412.43</v>
      </c>
      <c r="R24" s="108">
        <v>140412.43</v>
      </c>
      <c r="S24" s="108">
        <v>0</v>
      </c>
      <c r="T24" s="108">
        <v>1266.8400000000001</v>
      </c>
      <c r="U24" s="108">
        <v>1266.8400000000001</v>
      </c>
      <c r="V24" s="108">
        <v>0</v>
      </c>
      <c r="W24" s="108">
        <v>0</v>
      </c>
      <c r="X24" s="108">
        <v>0</v>
      </c>
    </row>
    <row r="25" spans="2:24" ht="40.5" customHeight="1">
      <c r="B25" s="23" t="s">
        <v>19</v>
      </c>
      <c r="C25" s="9" t="s">
        <v>15</v>
      </c>
      <c r="D25" s="108">
        <v>138.5</v>
      </c>
      <c r="E25" s="108">
        <v>138</v>
      </c>
      <c r="F25" s="108">
        <v>103.5</v>
      </c>
      <c r="G25" s="108">
        <v>98</v>
      </c>
      <c r="H25" s="108">
        <v>115.5</v>
      </c>
      <c r="I25" s="108">
        <v>102</v>
      </c>
      <c r="J25" s="108">
        <v>98118.41</v>
      </c>
      <c r="K25" s="108">
        <v>139866.90999999997</v>
      </c>
      <c r="L25" s="108">
        <v>137524.65</v>
      </c>
      <c r="M25" s="108">
        <v>44768.88</v>
      </c>
      <c r="N25" s="108">
        <v>50687.58</v>
      </c>
      <c r="O25" s="108">
        <v>50687.58</v>
      </c>
      <c r="P25" s="108">
        <v>43665.91</v>
      </c>
      <c r="Q25" s="108">
        <v>47558.91</v>
      </c>
      <c r="R25" s="108">
        <v>47558.91</v>
      </c>
      <c r="S25" s="108">
        <v>0</v>
      </c>
      <c r="T25" s="108">
        <v>424.56</v>
      </c>
      <c r="U25" s="108">
        <v>424.56</v>
      </c>
      <c r="V25" s="108">
        <v>1102.97</v>
      </c>
      <c r="W25" s="108">
        <v>2704.11</v>
      </c>
      <c r="X25" s="108">
        <v>2704.11</v>
      </c>
    </row>
    <row r="26" spans="2:24" ht="40.5" customHeight="1">
      <c r="B26" s="23" t="s">
        <v>20</v>
      </c>
      <c r="C26" s="9" t="s">
        <v>16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0</v>
      </c>
      <c r="W26" s="108">
        <v>0</v>
      </c>
      <c r="X26" s="108">
        <v>0</v>
      </c>
    </row>
    <row r="27" spans="2:24" ht="40.5" customHeight="1">
      <c r="B27" s="23" t="s">
        <v>21</v>
      </c>
      <c r="C27" s="24" t="s">
        <v>30</v>
      </c>
      <c r="D27" s="109">
        <v>548.5</v>
      </c>
      <c r="E27" s="109">
        <v>592</v>
      </c>
      <c r="F27" s="109">
        <v>488.5</v>
      </c>
      <c r="G27" s="109">
        <v>498</v>
      </c>
      <c r="H27" s="109">
        <v>485.5</v>
      </c>
      <c r="I27" s="109">
        <v>500.7</v>
      </c>
      <c r="J27" s="109">
        <v>334005.19</v>
      </c>
      <c r="K27" s="109">
        <v>391142.57</v>
      </c>
      <c r="L27" s="109">
        <v>387881.51</v>
      </c>
      <c r="M27" s="109">
        <v>177590.45300000001</v>
      </c>
      <c r="N27" s="109">
        <v>192366.85</v>
      </c>
      <c r="O27" s="109">
        <v>192366.85</v>
      </c>
      <c r="P27" s="109">
        <v>176487.48300000001</v>
      </c>
      <c r="Q27" s="109">
        <v>187971.34</v>
      </c>
      <c r="R27" s="109">
        <v>187971.34</v>
      </c>
      <c r="S27" s="109">
        <v>0</v>
      </c>
      <c r="T27" s="109">
        <v>1691.4</v>
      </c>
      <c r="U27" s="109">
        <v>1691.4</v>
      </c>
      <c r="V27" s="109">
        <v>1102.97</v>
      </c>
      <c r="W27" s="109">
        <v>2704.11</v>
      </c>
      <c r="X27" s="109">
        <v>2704.11</v>
      </c>
    </row>
    <row r="28" spans="2:24" ht="21" customHeight="1">
      <c r="B28" s="23" t="s">
        <v>22</v>
      </c>
      <c r="C28" s="25" t="s">
        <v>87</v>
      </c>
      <c r="D28" s="110">
        <v>217</v>
      </c>
      <c r="E28" s="110">
        <v>212</v>
      </c>
      <c r="F28" s="110">
        <v>200</v>
      </c>
      <c r="G28" s="110">
        <v>176</v>
      </c>
      <c r="H28" s="110">
        <v>189</v>
      </c>
      <c r="I28" s="110">
        <v>184</v>
      </c>
      <c r="J28" s="108">
        <v>99558.56</v>
      </c>
      <c r="K28" s="108">
        <v>102164.85</v>
      </c>
      <c r="L28" s="108">
        <v>101978.11</v>
      </c>
      <c r="M28" s="108">
        <v>59933.38</v>
      </c>
      <c r="N28" s="108">
        <v>61985.200000000004</v>
      </c>
      <c r="O28" s="108">
        <v>61985.200000000004</v>
      </c>
      <c r="P28" s="108">
        <v>59933.38</v>
      </c>
      <c r="Q28" s="108">
        <v>61442.62</v>
      </c>
      <c r="R28" s="108">
        <v>61442.62</v>
      </c>
      <c r="S28" s="108">
        <v>0</v>
      </c>
      <c r="T28" s="108">
        <v>542.58000000000004</v>
      </c>
      <c r="U28" s="108">
        <v>542.58000000000004</v>
      </c>
      <c r="V28" s="108">
        <v>0</v>
      </c>
      <c r="W28" s="108">
        <v>0</v>
      </c>
      <c r="X28" s="108">
        <v>0</v>
      </c>
    </row>
    <row r="29" spans="2:24" ht="21" customHeight="1">
      <c r="B29" s="23" t="s">
        <v>89</v>
      </c>
      <c r="C29" s="25" t="s">
        <v>88</v>
      </c>
      <c r="D29" s="110">
        <v>47</v>
      </c>
      <c r="E29" s="110">
        <v>45</v>
      </c>
      <c r="F29" s="110">
        <v>41</v>
      </c>
      <c r="G29" s="110">
        <v>42</v>
      </c>
      <c r="H29" s="110">
        <v>41</v>
      </c>
      <c r="I29" s="110">
        <v>39.700000000000003</v>
      </c>
      <c r="J29" s="108">
        <v>36381.730000000003</v>
      </c>
      <c r="K29" s="108">
        <v>36741.379999999997</v>
      </c>
      <c r="L29" s="108">
        <v>36140.42</v>
      </c>
      <c r="M29" s="108">
        <v>11703.58</v>
      </c>
      <c r="N29" s="108">
        <v>11941.58</v>
      </c>
      <c r="O29" s="108">
        <v>11941.58</v>
      </c>
      <c r="P29" s="108">
        <v>11703.58</v>
      </c>
      <c r="Q29" s="108">
        <v>11835.3</v>
      </c>
      <c r="R29" s="108">
        <v>11835.3</v>
      </c>
      <c r="S29" s="108">
        <v>0</v>
      </c>
      <c r="T29" s="108">
        <v>106.28</v>
      </c>
      <c r="U29" s="108">
        <v>106.28</v>
      </c>
      <c r="V29" s="108">
        <v>0</v>
      </c>
      <c r="W29" s="108">
        <v>0</v>
      </c>
      <c r="X29" s="108">
        <v>0</v>
      </c>
    </row>
    <row r="30" spans="2:24" ht="21" customHeight="1">
      <c r="B30" s="23" t="s">
        <v>103</v>
      </c>
      <c r="C30" s="9" t="s">
        <v>100</v>
      </c>
      <c r="D30" s="108">
        <v>70</v>
      </c>
      <c r="E30" s="108">
        <v>78</v>
      </c>
      <c r="F30" s="108">
        <v>53</v>
      </c>
      <c r="G30" s="108">
        <v>62</v>
      </c>
      <c r="H30" s="108">
        <v>53</v>
      </c>
      <c r="I30" s="108">
        <v>56</v>
      </c>
      <c r="J30" s="108">
        <v>62911.7</v>
      </c>
      <c r="K30" s="108">
        <v>98661.68</v>
      </c>
      <c r="L30" s="108">
        <v>98661.68</v>
      </c>
      <c r="M30" s="108">
        <v>26990.35</v>
      </c>
      <c r="N30" s="108">
        <v>30841.550000000003</v>
      </c>
      <c r="O30" s="108">
        <v>30841.550000000003</v>
      </c>
      <c r="P30" s="108">
        <v>25990.35</v>
      </c>
      <c r="Q30" s="108">
        <v>28026.22</v>
      </c>
      <c r="R30" s="108">
        <v>28026.22</v>
      </c>
      <c r="S30" s="108">
        <v>0</v>
      </c>
      <c r="T30" s="108">
        <v>260.99</v>
      </c>
      <c r="U30" s="108">
        <v>260.99</v>
      </c>
      <c r="V30" s="108">
        <v>1000</v>
      </c>
      <c r="W30" s="108">
        <v>2554.34</v>
      </c>
      <c r="X30" s="108">
        <v>2554.34</v>
      </c>
    </row>
    <row r="31" spans="2:24" ht="51" customHeight="1">
      <c r="B31" s="23" t="s">
        <v>104</v>
      </c>
      <c r="C31" s="9" t="s">
        <v>91</v>
      </c>
      <c r="D31" s="108">
        <v>8.5</v>
      </c>
      <c r="E31" s="108">
        <v>0</v>
      </c>
      <c r="F31" s="108">
        <v>6.5</v>
      </c>
      <c r="G31" s="108">
        <v>0</v>
      </c>
      <c r="H31" s="108">
        <v>6.5</v>
      </c>
      <c r="I31" s="108">
        <v>5</v>
      </c>
      <c r="J31" s="108">
        <v>1447.3899999999999</v>
      </c>
      <c r="K31" s="108">
        <v>2422.48</v>
      </c>
      <c r="L31" s="108">
        <v>2383.9299999999998</v>
      </c>
      <c r="M31" s="108">
        <v>599.51</v>
      </c>
      <c r="N31" s="108">
        <v>1524.76</v>
      </c>
      <c r="O31" s="108">
        <v>1524.76</v>
      </c>
      <c r="P31" s="108">
        <v>522.30999999999995</v>
      </c>
      <c r="Q31" s="108">
        <v>1447.56</v>
      </c>
      <c r="R31" s="108">
        <v>1447.56</v>
      </c>
      <c r="S31" s="108">
        <v>0</v>
      </c>
      <c r="T31" s="108">
        <v>0</v>
      </c>
      <c r="U31" s="108">
        <v>0</v>
      </c>
      <c r="V31" s="108">
        <v>77.2</v>
      </c>
      <c r="W31" s="108">
        <v>77.2</v>
      </c>
      <c r="X31" s="108">
        <v>77.2</v>
      </c>
    </row>
    <row r="32" spans="2:24" ht="51" customHeight="1">
      <c r="B32" s="23" t="s">
        <v>105</v>
      </c>
      <c r="C32" s="9" t="s">
        <v>92</v>
      </c>
      <c r="D32" s="111">
        <v>60</v>
      </c>
      <c r="E32" s="111">
        <v>60</v>
      </c>
      <c r="F32" s="111">
        <v>44</v>
      </c>
      <c r="G32" s="111">
        <v>36</v>
      </c>
      <c r="H32" s="111">
        <v>56</v>
      </c>
      <c r="I32" s="111">
        <v>41</v>
      </c>
      <c r="J32" s="111">
        <v>33759.32</v>
      </c>
      <c r="K32" s="111">
        <v>38782.75</v>
      </c>
      <c r="L32" s="111">
        <v>36479.040000000001</v>
      </c>
      <c r="M32" s="111">
        <v>17179.02</v>
      </c>
      <c r="N32" s="111">
        <v>18321.27</v>
      </c>
      <c r="O32" s="111">
        <v>18321.27</v>
      </c>
      <c r="P32" s="111">
        <v>17153.25</v>
      </c>
      <c r="Q32" s="111">
        <v>18085.13</v>
      </c>
      <c r="R32" s="111">
        <v>18085.13</v>
      </c>
      <c r="S32" s="111">
        <v>0</v>
      </c>
      <c r="T32" s="111">
        <v>163.57</v>
      </c>
      <c r="U32" s="111">
        <v>163.57</v>
      </c>
      <c r="V32" s="111">
        <v>25.77</v>
      </c>
      <c r="W32" s="111">
        <v>72.569999999999993</v>
      </c>
      <c r="X32" s="111">
        <v>72.569999999999993</v>
      </c>
    </row>
    <row r="33" spans="2:24" ht="25.5">
      <c r="B33" s="23" t="s">
        <v>106</v>
      </c>
      <c r="C33" s="9" t="s">
        <v>94</v>
      </c>
      <c r="D33" s="110">
        <v>63</v>
      </c>
      <c r="E33" s="110">
        <v>80</v>
      </c>
      <c r="F33" s="110">
        <v>61</v>
      </c>
      <c r="G33" s="110">
        <v>77</v>
      </c>
      <c r="H33" s="110">
        <v>62</v>
      </c>
      <c r="I33" s="110">
        <v>74</v>
      </c>
      <c r="J33" s="108">
        <v>36226.07</v>
      </c>
      <c r="K33" s="108">
        <v>46708.35</v>
      </c>
      <c r="L33" s="108">
        <v>46682.52</v>
      </c>
      <c r="M33" s="108">
        <v>23707.26</v>
      </c>
      <c r="N33" s="108">
        <v>29445.8</v>
      </c>
      <c r="O33" s="108">
        <v>29445.8</v>
      </c>
      <c r="P33" s="108">
        <v>23707.26</v>
      </c>
      <c r="Q33" s="108">
        <v>29172.01</v>
      </c>
      <c r="R33" s="108">
        <v>29172.01</v>
      </c>
      <c r="S33" s="108">
        <v>0</v>
      </c>
      <c r="T33" s="108">
        <v>273.79000000000002</v>
      </c>
      <c r="U33" s="108">
        <v>273.79000000000002</v>
      </c>
      <c r="V33" s="108">
        <v>0</v>
      </c>
      <c r="W33" s="108">
        <v>0</v>
      </c>
      <c r="X33" s="108">
        <v>0</v>
      </c>
    </row>
    <row r="34" spans="2:24" ht="25.5">
      <c r="B34" s="23" t="s">
        <v>107</v>
      </c>
      <c r="C34" s="9" t="s">
        <v>95</v>
      </c>
      <c r="D34" s="110">
        <v>83</v>
      </c>
      <c r="E34" s="110">
        <v>85</v>
      </c>
      <c r="F34" s="110">
        <v>83</v>
      </c>
      <c r="G34" s="110">
        <v>82</v>
      </c>
      <c r="H34" s="110">
        <v>78</v>
      </c>
      <c r="I34" s="110">
        <v>78</v>
      </c>
      <c r="J34" s="108">
        <v>46025.62</v>
      </c>
      <c r="K34" s="108">
        <v>47640.38</v>
      </c>
      <c r="L34" s="108">
        <v>47639.4</v>
      </c>
      <c r="M34" s="108">
        <v>26404.44</v>
      </c>
      <c r="N34" s="108">
        <v>27037.239999999998</v>
      </c>
      <c r="O34" s="108">
        <v>27037.239999999998</v>
      </c>
      <c r="P34" s="108">
        <v>26404.44</v>
      </c>
      <c r="Q34" s="108">
        <v>26815.71</v>
      </c>
      <c r="R34" s="108">
        <v>26815.71</v>
      </c>
      <c r="S34" s="108">
        <v>0</v>
      </c>
      <c r="T34" s="108">
        <v>221.53</v>
      </c>
      <c r="U34" s="108">
        <v>221.53</v>
      </c>
      <c r="V34" s="108">
        <v>0</v>
      </c>
      <c r="W34" s="108">
        <v>0</v>
      </c>
      <c r="X34" s="108">
        <v>0</v>
      </c>
    </row>
    <row r="35" spans="2:24" ht="25.5">
      <c r="B35" s="23" t="s">
        <v>109</v>
      </c>
      <c r="C35" s="9" t="s">
        <v>108</v>
      </c>
      <c r="D35" s="108">
        <v>0</v>
      </c>
      <c r="E35" s="108">
        <v>32</v>
      </c>
      <c r="F35" s="108">
        <v>0</v>
      </c>
      <c r="G35" s="108">
        <v>23</v>
      </c>
      <c r="H35" s="108">
        <v>0</v>
      </c>
      <c r="I35" s="108">
        <v>23</v>
      </c>
      <c r="J35" s="108">
        <v>17694.8</v>
      </c>
      <c r="K35" s="108">
        <v>18020.7</v>
      </c>
      <c r="L35" s="108">
        <v>17916.41</v>
      </c>
      <c r="M35" s="108">
        <v>11072.913</v>
      </c>
      <c r="N35" s="108">
        <v>11269.45</v>
      </c>
      <c r="O35" s="108">
        <v>11269.45</v>
      </c>
      <c r="P35" s="108">
        <v>11072.913</v>
      </c>
      <c r="Q35" s="108">
        <v>11146.79</v>
      </c>
      <c r="R35" s="108">
        <v>11146.79</v>
      </c>
      <c r="S35" s="108">
        <v>0</v>
      </c>
      <c r="T35" s="108">
        <v>122.66</v>
      </c>
      <c r="U35" s="108">
        <v>122.66</v>
      </c>
      <c r="V35" s="108">
        <v>0</v>
      </c>
      <c r="W35" s="108">
        <v>0</v>
      </c>
      <c r="X35" s="108">
        <v>0</v>
      </c>
    </row>
    <row r="36" spans="2:24">
      <c r="B36" s="26"/>
      <c r="C36" s="27"/>
      <c r="D36" s="27"/>
      <c r="E36" s="27"/>
      <c r="F36" s="27"/>
      <c r="G36" s="27"/>
      <c r="H36" s="27"/>
      <c r="I36" s="27"/>
      <c r="J36" s="33"/>
      <c r="K36" s="33"/>
      <c r="L36" s="33"/>
      <c r="M36" s="33"/>
      <c r="N36" s="33"/>
      <c r="O36" s="33"/>
      <c r="P36" s="33"/>
      <c r="Q36" s="33"/>
      <c r="R36" s="33"/>
      <c r="S36" s="27"/>
      <c r="T36" s="27"/>
      <c r="U36" s="27"/>
      <c r="V36" s="27"/>
      <c r="W36" s="27"/>
      <c r="X36" s="27"/>
    </row>
  </sheetData>
  <mergeCells count="24">
    <mergeCell ref="J19:L20"/>
    <mergeCell ref="B11:X11"/>
    <mergeCell ref="B12:X12"/>
    <mergeCell ref="B13:X13"/>
    <mergeCell ref="B15:X15"/>
    <mergeCell ref="B16:X16"/>
    <mergeCell ref="L14:U14"/>
    <mergeCell ref="B17:X17"/>
    <mergeCell ref="P19:X19"/>
    <mergeCell ref="F19:G20"/>
    <mergeCell ref="M19:O20"/>
    <mergeCell ref="B19:B21"/>
    <mergeCell ref="C19:C21"/>
    <mergeCell ref="D19:E20"/>
    <mergeCell ref="H19:I20"/>
    <mergeCell ref="R2:X2"/>
    <mergeCell ref="R4:X4"/>
    <mergeCell ref="R5:X5"/>
    <mergeCell ref="R6:X6"/>
    <mergeCell ref="P20:R20"/>
    <mergeCell ref="S20:U20"/>
    <mergeCell ref="V20:X20"/>
    <mergeCell ref="R7:X7"/>
    <mergeCell ref="R8:X8"/>
  </mergeCells>
  <phoneticPr fontId="2" type="noConversion"/>
  <pageMargins left="0.19685039370078741" right="0.19685039370078741" top="0.94488188976377963" bottom="0.39370078740157483" header="0.98425196850393704" footer="0.51181102362204722"/>
  <pageSetup paperSize="9" scale="36" orientation="landscape" r:id="rId1"/>
  <headerFooter alignWithMargins="0"/>
  <rowBreaks count="1" manualBreakCount="1">
    <brk id="3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H30"/>
  <sheetViews>
    <sheetView topLeftCell="A6" workbookViewId="0">
      <selection activeCell="B8" sqref="B8:H30"/>
    </sheetView>
  </sheetViews>
  <sheetFormatPr defaultRowHeight="12.75"/>
  <cols>
    <col min="2" max="2" width="18.5703125" customWidth="1"/>
    <col min="3" max="3" width="16.42578125" customWidth="1"/>
    <col min="4" max="4" width="11.28515625" customWidth="1"/>
    <col min="5" max="5" width="15.42578125" customWidth="1"/>
    <col min="7" max="7" width="15.5703125" customWidth="1"/>
    <col min="8" max="8" width="18.7109375" customWidth="1"/>
  </cols>
  <sheetData>
    <row r="1" spans="2:8">
      <c r="H1" t="s">
        <v>63</v>
      </c>
    </row>
    <row r="2" spans="2:8">
      <c r="H2" s="1" t="s">
        <v>70</v>
      </c>
    </row>
    <row r="3" spans="2:8">
      <c r="H3" s="1" t="s">
        <v>71</v>
      </c>
    </row>
    <row r="4" spans="2:8">
      <c r="H4" s="1" t="s">
        <v>74</v>
      </c>
    </row>
    <row r="5" spans="2:8">
      <c r="H5" s="1" t="s">
        <v>72</v>
      </c>
    </row>
    <row r="6" spans="2:8">
      <c r="H6" s="1" t="s">
        <v>73</v>
      </c>
    </row>
    <row r="7" spans="2:8">
      <c r="H7" s="1"/>
    </row>
    <row r="8" spans="2:8" ht="18.75">
      <c r="B8" s="233" t="s">
        <v>55</v>
      </c>
      <c r="C8" s="233"/>
      <c r="D8" s="233"/>
      <c r="E8" s="233"/>
      <c r="F8" s="233"/>
      <c r="G8" s="233"/>
      <c r="H8" s="233"/>
    </row>
    <row r="9" spans="2:8" ht="18.75">
      <c r="B9" s="233" t="s">
        <v>56</v>
      </c>
      <c r="C9" s="233"/>
      <c r="D9" s="233"/>
      <c r="E9" s="233"/>
      <c r="F9" s="233"/>
      <c r="G9" s="233"/>
      <c r="H9" s="233"/>
    </row>
    <row r="10" spans="2:8" ht="18.75">
      <c r="B10" s="233" t="s">
        <v>57</v>
      </c>
      <c r="C10" s="233"/>
      <c r="D10" s="233"/>
      <c r="E10" s="233"/>
      <c r="F10" s="233"/>
      <c r="G10" s="233"/>
      <c r="H10" s="233"/>
    </row>
    <row r="12" spans="2:8" ht="68.25" customHeight="1">
      <c r="B12" s="2" t="s">
        <v>26</v>
      </c>
      <c r="C12" s="234" t="s">
        <v>64</v>
      </c>
      <c r="D12" s="235"/>
      <c r="E12" s="236"/>
      <c r="F12" s="234" t="s">
        <v>58</v>
      </c>
      <c r="G12" s="235"/>
      <c r="H12" s="236"/>
    </row>
    <row r="13" spans="2:8" ht="15">
      <c r="B13" s="3">
        <v>1</v>
      </c>
      <c r="C13" s="241">
        <v>2</v>
      </c>
      <c r="D13" s="242"/>
      <c r="E13" s="243"/>
      <c r="F13" s="241">
        <v>3</v>
      </c>
      <c r="G13" s="242"/>
      <c r="H13" s="243"/>
    </row>
    <row r="14" spans="2:8" ht="31.5">
      <c r="B14" s="4" t="s">
        <v>65</v>
      </c>
      <c r="C14" s="238"/>
      <c r="D14" s="239"/>
      <c r="E14" s="240"/>
      <c r="F14" s="244"/>
      <c r="G14" s="245"/>
      <c r="H14" s="246"/>
    </row>
    <row r="15" spans="2:8" ht="15.75">
      <c r="B15" s="5"/>
      <c r="C15" s="5"/>
      <c r="D15" s="5"/>
      <c r="E15" s="5"/>
      <c r="F15" s="237"/>
      <c r="G15" s="237"/>
      <c r="H15" s="6"/>
    </row>
    <row r="16" spans="2:8" ht="15.75">
      <c r="B16" s="5"/>
      <c r="C16" s="5"/>
      <c r="D16" s="5"/>
      <c r="E16" s="5"/>
      <c r="F16" s="5"/>
      <c r="G16" s="5"/>
      <c r="H16" s="5"/>
    </row>
    <row r="17" spans="2:8" ht="18.75">
      <c r="B17" s="232" t="s">
        <v>59</v>
      </c>
      <c r="C17" s="232"/>
      <c r="D17" s="232"/>
      <c r="E17" s="232"/>
      <c r="F17" s="232"/>
      <c r="G17" s="232"/>
      <c r="H17" s="232"/>
    </row>
    <row r="18" spans="2:8" ht="18.75">
      <c r="B18" s="232" t="s">
        <v>60</v>
      </c>
      <c r="C18" s="232"/>
      <c r="D18" s="232"/>
      <c r="E18" s="232"/>
      <c r="F18" s="232"/>
      <c r="G18" s="232"/>
      <c r="H18" s="232"/>
    </row>
    <row r="19" spans="2:8" ht="18.75">
      <c r="B19" s="233" t="s">
        <v>61</v>
      </c>
      <c r="C19" s="233"/>
      <c r="D19" s="233"/>
      <c r="E19" s="233"/>
      <c r="F19" s="233"/>
      <c r="G19" s="233"/>
      <c r="H19" s="233"/>
    </row>
    <row r="20" spans="2:8" ht="15.75">
      <c r="B20" s="7"/>
      <c r="C20" s="7"/>
      <c r="D20" s="7"/>
      <c r="E20" s="7"/>
      <c r="F20" s="7"/>
      <c r="G20" s="7"/>
      <c r="H20" s="7"/>
    </row>
    <row r="21" spans="2:8" ht="79.5" customHeight="1">
      <c r="B21" s="234" t="s">
        <v>68</v>
      </c>
      <c r="C21" s="236"/>
      <c r="D21" s="247" t="s">
        <v>66</v>
      </c>
      <c r="E21" s="247"/>
      <c r="F21" s="247"/>
      <c r="G21" s="247" t="s">
        <v>67</v>
      </c>
      <c r="H21" s="247"/>
    </row>
    <row r="22" spans="2:8" ht="15">
      <c r="B22" s="248">
        <v>1</v>
      </c>
      <c r="C22" s="249"/>
      <c r="D22" s="248">
        <v>2</v>
      </c>
      <c r="E22" s="250"/>
      <c r="F22" s="249"/>
      <c r="G22" s="248">
        <v>3</v>
      </c>
      <c r="H22" s="249"/>
    </row>
    <row r="23" spans="2:8" ht="18.75">
      <c r="B23" s="251"/>
      <c r="C23" s="252"/>
      <c r="D23" s="253"/>
      <c r="E23" s="253"/>
      <c r="F23" s="253"/>
      <c r="G23" s="254"/>
      <c r="H23" s="254"/>
    </row>
    <row r="24" spans="2:8" ht="18.75">
      <c r="B24" s="251"/>
      <c r="C24" s="252"/>
      <c r="D24" s="253"/>
      <c r="E24" s="253"/>
      <c r="F24" s="253"/>
      <c r="G24" s="254"/>
      <c r="H24" s="254"/>
    </row>
    <row r="25" spans="2:8" ht="18.75">
      <c r="B25" s="251"/>
      <c r="C25" s="252"/>
      <c r="D25" s="253"/>
      <c r="E25" s="253"/>
      <c r="F25" s="253"/>
      <c r="G25" s="254"/>
      <c r="H25" s="254"/>
    </row>
    <row r="26" spans="2:8" ht="18.75">
      <c r="B26" s="251"/>
      <c r="C26" s="252"/>
      <c r="D26" s="253"/>
      <c r="E26" s="253"/>
      <c r="F26" s="253"/>
      <c r="G26" s="254"/>
      <c r="H26" s="254"/>
    </row>
    <row r="27" spans="2:8" ht="18.75">
      <c r="B27" s="251"/>
      <c r="C27" s="252"/>
      <c r="D27" s="253"/>
      <c r="E27" s="253"/>
      <c r="F27" s="253"/>
      <c r="G27" s="254"/>
      <c r="H27" s="254"/>
    </row>
    <row r="28" spans="2:8" ht="18.75">
      <c r="B28" s="251"/>
      <c r="C28" s="252"/>
      <c r="D28" s="253"/>
      <c r="E28" s="253"/>
      <c r="F28" s="253"/>
      <c r="G28" s="254"/>
      <c r="H28" s="254"/>
    </row>
    <row r="29" spans="2:8" ht="18.75">
      <c r="B29" s="255" t="s">
        <v>62</v>
      </c>
      <c r="C29" s="256"/>
      <c r="D29" s="253"/>
      <c r="E29" s="253"/>
      <c r="F29" s="253"/>
      <c r="G29" s="254"/>
      <c r="H29" s="254"/>
    </row>
    <row r="30" spans="2:8" ht="15.75">
      <c r="B30" s="7"/>
      <c r="C30" s="7"/>
      <c r="D30" s="7"/>
      <c r="E30" s="7"/>
      <c r="F30" s="7"/>
      <c r="G30" s="7"/>
      <c r="H30" s="7"/>
    </row>
  </sheetData>
  <mergeCells count="40">
    <mergeCell ref="B29:C29"/>
    <mergeCell ref="D29:F29"/>
    <mergeCell ref="G29:H29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19:H19"/>
    <mergeCell ref="B21:C21"/>
    <mergeCell ref="D21:F21"/>
    <mergeCell ref="G21:H21"/>
    <mergeCell ref="B22:C22"/>
    <mergeCell ref="D22:F22"/>
    <mergeCell ref="G22:H22"/>
    <mergeCell ref="B18:H18"/>
    <mergeCell ref="B8:H8"/>
    <mergeCell ref="B9:H9"/>
    <mergeCell ref="B10:H10"/>
    <mergeCell ref="C12:E12"/>
    <mergeCell ref="F12:H12"/>
    <mergeCell ref="F15:G15"/>
    <mergeCell ref="B17:H17"/>
    <mergeCell ref="C14:E14"/>
    <mergeCell ref="C13:E13"/>
    <mergeCell ref="F13:H13"/>
    <mergeCell ref="F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"/>
  <sheetViews>
    <sheetView workbookViewId="0">
      <selection activeCell="N32" sqref="N32"/>
    </sheetView>
  </sheetViews>
  <sheetFormatPr defaultRowHeight="12.75"/>
  <sheetData>
    <row r="3" ht="12.7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органы управления </vt:lpstr>
      <vt:lpstr>образование+молодежка</vt:lpstr>
      <vt:lpstr>культура</vt:lpstr>
      <vt:lpstr>физ-ра</vt:lpstr>
      <vt:lpstr>прочие..</vt:lpstr>
      <vt:lpstr>свод приложение 6</vt:lpstr>
      <vt:lpstr>Лист1</vt:lpstr>
      <vt:lpstr>'образование+молодежка'!Заголовки_для_печати</vt:lpstr>
      <vt:lpstr>культура!Область_печати</vt:lpstr>
      <vt:lpstr>'образование+молодежка'!Область_печати</vt:lpstr>
      <vt:lpstr>'органы управления '!Область_печати</vt:lpstr>
      <vt:lpstr>прочие..!Область_печати</vt:lpstr>
      <vt:lpstr>'физ-ра'!Область_печати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NP.Tulieva</cp:lastModifiedBy>
  <cp:lastPrinted>2022-03-24T10:03:10Z</cp:lastPrinted>
  <dcterms:created xsi:type="dcterms:W3CDTF">2010-03-14T16:25:27Z</dcterms:created>
  <dcterms:modified xsi:type="dcterms:W3CDTF">2022-05-31T09:32:31Z</dcterms:modified>
</cp:coreProperties>
</file>